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8df06b1f25ffed/WPC/Budgets/2026 Budgeting/"/>
    </mc:Choice>
  </mc:AlternateContent>
  <xr:revisionPtr revIDLastSave="146" documentId="8_{EEBF3056-5105-464C-BFEE-C9CEC245BC1A}" xr6:coauthVersionLast="47" xr6:coauthVersionMax="47" xr10:uidLastSave="{4677AC6B-B058-4D22-8B01-E7D874656B08}"/>
  <bookViews>
    <workbookView xWindow="-108" yWindow="-108" windowWidth="23256" windowHeight="12456" xr2:uid="{3D9AD46D-EC3C-4707-A8F4-72484A1AB843}"/>
  </bookViews>
  <sheets>
    <sheet name="2026_Op_Bdgt_prep_V1 (1)" sheetId="1" r:id="rId1"/>
  </sheets>
  <definedNames>
    <definedName name="_xlnm.Print_Titles" localSheetId="0">'2026_Op_Bdgt_prep_V1 (1)'!$1:$1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" l="1"/>
  <c r="F63" i="1"/>
  <c r="F58" i="1"/>
  <c r="F53" i="1"/>
  <c r="F45" i="1"/>
  <c r="F46" i="1" s="1"/>
  <c r="F64" i="1" s="1"/>
  <c r="F25" i="1"/>
  <c r="F39" i="1"/>
  <c r="F76" i="1"/>
  <c r="F82" i="1"/>
  <c r="F88" i="1" s="1"/>
  <c r="F93" i="1"/>
  <c r="F98" i="1"/>
  <c r="F106" i="1"/>
  <c r="F111" i="1"/>
  <c r="F116" i="1"/>
  <c r="F125" i="1"/>
  <c r="F139" i="1" s="1"/>
  <c r="F138" i="1"/>
  <c r="E139" i="1"/>
  <c r="E111" i="1"/>
  <c r="E106" i="1"/>
  <c r="E76" i="1"/>
  <c r="E46" i="1"/>
  <c r="E64" i="1" s="1"/>
  <c r="E65" i="1" s="1"/>
  <c r="F65" i="1" l="1"/>
  <c r="F140" i="1"/>
</calcChain>
</file>

<file path=xl/sharedStrings.xml><?xml version="1.0" encoding="utf-8"?>
<sst xmlns="http://schemas.openxmlformats.org/spreadsheetml/2006/main" count="147" uniqueCount="147">
  <si>
    <t>Accounts</t>
  </si>
  <si>
    <t>Revenues</t>
  </si>
  <si>
    <t xml:space="preserve">   Contributions &amp; Revenue</t>
  </si>
  <si>
    <t xml:space="preserve">      Contributions</t>
  </si>
  <si>
    <t xml:space="preserve">         4100 Support - Pledged</t>
  </si>
  <si>
    <t xml:space="preserve">         4105 Support - Non-pledged</t>
  </si>
  <si>
    <t xml:space="preserve">         4110 Support - Prior Year</t>
  </si>
  <si>
    <t xml:space="preserve">      Total Contributions</t>
  </si>
  <si>
    <t xml:space="preserve">      Other Revenue</t>
  </si>
  <si>
    <t xml:space="preserve">         4135 Interest Income</t>
  </si>
  <si>
    <t xml:space="preserve">         4140 Other Income</t>
  </si>
  <si>
    <t xml:space="preserve">      Total Other Revenue</t>
  </si>
  <si>
    <t xml:space="preserve">   Total Contributions &amp; Revenue</t>
  </si>
  <si>
    <t>Total Revenues</t>
  </si>
  <si>
    <t>Expenses</t>
  </si>
  <si>
    <t xml:space="preserve">   Administration/Personnel</t>
  </si>
  <si>
    <t xml:space="preserve">      Office</t>
  </si>
  <si>
    <t xml:space="preserve">         6120 Computer Expenses</t>
  </si>
  <si>
    <t xml:space="preserve">         6130 General &amp; Administrative</t>
  </si>
  <si>
    <t xml:space="preserve">         6140 Office Supplies</t>
  </si>
  <si>
    <t xml:space="preserve">         6145 Postage</t>
  </si>
  <si>
    <t xml:space="preserve">         6149 Stationery</t>
  </si>
  <si>
    <t xml:space="preserve">         6155 Telephone</t>
  </si>
  <si>
    <t xml:space="preserve">         6165 Copier Maint/Expenses</t>
  </si>
  <si>
    <t xml:space="preserve">      Total Office</t>
  </si>
  <si>
    <t xml:space="preserve">      Personnel</t>
  </si>
  <si>
    <t xml:space="preserve">         5901 Pastor Search</t>
  </si>
  <si>
    <t xml:space="preserve">         Pastoral Staff</t>
  </si>
  <si>
    <t xml:space="preserve">            Head of Staff</t>
  </si>
  <si>
    <t xml:space="preserve">               5943 Sr Pastor Moving Expenses</t>
  </si>
  <si>
    <t xml:space="preserve">            Total Head of Staff</t>
  </si>
  <si>
    <t xml:space="preserve">            Interim Pastor</t>
  </si>
  <si>
    <t xml:space="preserve">               5980 Annual Cash Salary</t>
  </si>
  <si>
    <t xml:space="preserve">               5981 Housing and Utility</t>
  </si>
  <si>
    <t xml:space="preserve">               5983 Auto Allowance</t>
  </si>
  <si>
    <t xml:space="preserve">               5984 Board of Pension Dues</t>
  </si>
  <si>
    <t xml:space="preserve">               5985 Soc. Sec. Compensation</t>
  </si>
  <si>
    <t xml:space="preserve">               5989 Study leave - interim</t>
  </si>
  <si>
    <t xml:space="preserve">            Total Interim Pastor</t>
  </si>
  <si>
    <t xml:space="preserve">            Parish Associate</t>
  </si>
  <si>
    <t xml:space="preserve">               5991 Annual Salary Parish Associate</t>
  </si>
  <si>
    <t xml:space="preserve">               5992 Housing Parish Associate</t>
  </si>
  <si>
    <t xml:space="preserve">               5993 Auto Allowance Parish Associate</t>
  </si>
  <si>
    <t xml:space="preserve">               5996 Study leave - parish associate</t>
  </si>
  <si>
    <t xml:space="preserve">            Total Parish Associate</t>
  </si>
  <si>
    <t xml:space="preserve">         Total Pastoral Staff</t>
  </si>
  <si>
    <t xml:space="preserve">         Program Staff</t>
  </si>
  <si>
    <t xml:space="preserve">            5179 Professional Development -Music</t>
  </si>
  <si>
    <t xml:space="preserve">            5180 Professional Memberships</t>
  </si>
  <si>
    <t xml:space="preserve">            6024 Assoc. Music Dir. Compens</t>
  </si>
  <si>
    <t xml:space="preserve">            6025 Music Director Compens</t>
  </si>
  <si>
    <t xml:space="preserve">            6035 Organist Compensation</t>
  </si>
  <si>
    <t xml:space="preserve">         Total Program Staff</t>
  </si>
  <si>
    <t xml:space="preserve">         Support Staff</t>
  </si>
  <si>
    <t xml:space="preserve">            6020 Ch. Secretary</t>
  </si>
  <si>
    <t xml:space="preserve">            6041 Bookkeeper</t>
  </si>
  <si>
    <t xml:space="preserve">            6055 Nursery Staff</t>
  </si>
  <si>
    <t xml:space="preserve">         Total Support Staff</t>
  </si>
  <si>
    <t xml:space="preserve">         General Personnel</t>
  </si>
  <si>
    <t xml:space="preserve">            5209 Background Checks</t>
  </si>
  <si>
    <t xml:space="preserve">            6060 Payroll Taxes</t>
  </si>
  <si>
    <t xml:space="preserve">            6131 Payroll expenses</t>
  </si>
  <si>
    <t xml:space="preserve">         Total General Personnel</t>
  </si>
  <si>
    <t xml:space="preserve">      Total Personnel</t>
  </si>
  <si>
    <t xml:space="preserve">   Total Administration/Personnel</t>
  </si>
  <si>
    <t xml:space="preserve">   Campus Management</t>
  </si>
  <si>
    <t xml:space="preserve">      6045 Janitorial Services</t>
  </si>
  <si>
    <t xml:space="preserve">      6215 Fire Alarm</t>
  </si>
  <si>
    <t xml:space="preserve">      6220 Paper Supplies</t>
  </si>
  <si>
    <t xml:space="preserve">      6225 Repairs and Maintenance</t>
  </si>
  <si>
    <t xml:space="preserve">      6230 Lawn Maintenance</t>
  </si>
  <si>
    <t xml:space="preserve">      6240 Util - Electricity</t>
  </si>
  <si>
    <t xml:space="preserve">      6245 Util - Gas</t>
  </si>
  <si>
    <t xml:space="preserve">      6250 Util - Trash</t>
  </si>
  <si>
    <t xml:space="preserve">      6255 Util - Water</t>
  </si>
  <si>
    <t xml:space="preserve">   Total Campus Management</t>
  </si>
  <si>
    <t xml:space="preserve">   Care</t>
  </si>
  <si>
    <t xml:space="preserve">      Deacons</t>
  </si>
  <si>
    <t xml:space="preserve">         5505 Deacon Supplies</t>
  </si>
  <si>
    <t xml:space="preserve">         5515 Memorial Receptions</t>
  </si>
  <si>
    <t xml:space="preserve">         5525 Pastoral Care Discretionary Fund</t>
  </si>
  <si>
    <t xml:space="preserve">      Total Deacons</t>
  </si>
  <si>
    <t xml:space="preserve">      Ministry</t>
  </si>
  <si>
    <t xml:space="preserve">         Earth Care</t>
  </si>
  <si>
    <t xml:space="preserve">            5501 Earth Care</t>
  </si>
  <si>
    <t xml:space="preserve">         Total Earth Care</t>
  </si>
  <si>
    <t xml:space="preserve">      Total Ministry</t>
  </si>
  <si>
    <t xml:space="preserve">   Total Care</t>
  </si>
  <si>
    <t xml:space="preserve">   Christian Education</t>
  </si>
  <si>
    <t xml:space="preserve">      5205 Supplies</t>
  </si>
  <si>
    <t xml:space="preserve">      5225 Curriculum</t>
  </si>
  <si>
    <t xml:space="preserve">      5257 Special Events</t>
  </si>
  <si>
    <t xml:space="preserve">   Total Christian Education</t>
  </si>
  <si>
    <t xml:space="preserve">   Fellowship</t>
  </si>
  <si>
    <t xml:space="preserve">      5300 Kitchen  and Fellowship Supplies</t>
  </si>
  <si>
    <t xml:space="preserve">      5322 Wednesday Night Dinner</t>
  </si>
  <si>
    <t xml:space="preserve">      5386 Coffee Pilot</t>
  </si>
  <si>
    <t xml:space="preserve">   Total Fellowship</t>
  </si>
  <si>
    <t xml:space="preserve">   Mission</t>
  </si>
  <si>
    <t xml:space="preserve">      5700 WPC Missions</t>
  </si>
  <si>
    <t xml:space="preserve">      5735 Community Assistance</t>
  </si>
  <si>
    <t xml:space="preserve">      5736 Family Promise</t>
  </si>
  <si>
    <t xml:space="preserve">      5750 ICM</t>
  </si>
  <si>
    <t xml:space="preserve">      5785 Presbytery</t>
  </si>
  <si>
    <t xml:space="preserve">      5790 Mental Health Ministry Team</t>
  </si>
  <si>
    <t xml:space="preserve">   Total Mission</t>
  </si>
  <si>
    <t xml:space="preserve">   Stewardship</t>
  </si>
  <si>
    <t xml:space="preserve">      6109 Presbytery per capita</t>
  </si>
  <si>
    <t xml:space="preserve">      6110 Bank Charges</t>
  </si>
  <si>
    <t xml:space="preserve">      6135 Insurance</t>
  </si>
  <si>
    <t xml:space="preserve">   Total Stewardship</t>
  </si>
  <si>
    <t xml:space="preserve">   Welcoming</t>
  </si>
  <si>
    <t xml:space="preserve">      5326 Connecting</t>
  </si>
  <si>
    <t xml:space="preserve">      5328 Engaging</t>
  </si>
  <si>
    <t xml:space="preserve">      5331 Hosting</t>
  </si>
  <si>
    <t xml:space="preserve">   Total Welcoming</t>
  </si>
  <si>
    <t xml:space="preserve">   Worship and Music</t>
  </si>
  <si>
    <t xml:space="preserve">      Worship</t>
  </si>
  <si>
    <t xml:space="preserve">         5108 Honoraia for Pastors (2)</t>
  </si>
  <si>
    <t xml:space="preserve">         5109 Audio-Visual Maintenance</t>
  </si>
  <si>
    <t xml:space="preserve">         5117 A/V Scholars</t>
  </si>
  <si>
    <t xml:space="preserve">         5118 Sanctuary for the Arts</t>
  </si>
  <si>
    <t xml:space="preserve">         5185 Worship Supplies-General</t>
  </si>
  <si>
    <t xml:space="preserve">         5190 Worship Supply-Communion</t>
  </si>
  <si>
    <t xml:space="preserve">      Total Worship</t>
  </si>
  <si>
    <t xml:space="preserve">      Music</t>
  </si>
  <si>
    <t xml:space="preserve">         5116 Choir Scholars</t>
  </si>
  <si>
    <t xml:space="preserve">         5130 Handbell Repair/Pads</t>
  </si>
  <si>
    <t xml:space="preserve">         5135 Licensing</t>
  </si>
  <si>
    <t xml:space="preserve">         5140 Music - Choirs/Voice</t>
  </si>
  <si>
    <t xml:space="preserve">         5145 Music - Handbells</t>
  </si>
  <si>
    <t xml:space="preserve">         5147 Music-Instrumental</t>
  </si>
  <si>
    <t xml:space="preserve">         5165 Organ Maintenance</t>
  </si>
  <si>
    <t xml:space="preserve">         5170 Organ Tuning</t>
  </si>
  <si>
    <t xml:space="preserve">         5175 Piano Tuning</t>
  </si>
  <si>
    <t xml:space="preserve">         5182 Special Service Musicians</t>
  </si>
  <si>
    <t xml:space="preserve">         5195 Praise Band</t>
  </si>
  <si>
    <t xml:space="preserve">      Total Music</t>
  </si>
  <si>
    <t xml:space="preserve">   Total Worship and Music</t>
  </si>
  <si>
    <t>Total Expenses</t>
  </si>
  <si>
    <t>Net Total</t>
  </si>
  <si>
    <t>Actual Values to
end of August</t>
  </si>
  <si>
    <t xml:space="preserve"> % Budget Used
to end of August</t>
  </si>
  <si>
    <t xml:space="preserve">2025 Budget </t>
  </si>
  <si>
    <t>A forecast
of EOY value</t>
  </si>
  <si>
    <t>2026 First Pass
Budget Value</t>
  </si>
  <si>
    <t>Depending on new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</si>
</sst>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&quot;$&quot;* #,##0_);_(&quot;$&quot;* \(#,##0\);_(&quot;$&quot;* &quot;-&quot;??_);_(@_)"/>
    <numFmt numFmtId="167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vertical="center"/>
    </xf>
    <xf numFmtId="166" fontId="0" fillId="0" borderId="0" xfId="1" applyNumberFormat="1" applyFont="1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center"/>
    </xf>
    <xf numFmtId="166" fontId="0" fillId="33" borderId="0" xfId="1" applyNumberFormat="1" applyFont="1" applyFill="1" applyAlignment="1">
      <alignment horizontal="center"/>
    </xf>
    <xf numFmtId="0" fontId="0" fillId="34" borderId="0" xfId="0" applyFill="1" applyAlignment="1">
      <alignment horizontal="center" vertical="center" wrapText="1"/>
    </xf>
    <xf numFmtId="0" fontId="0" fillId="34" borderId="0" xfId="0" applyFill="1" applyAlignment="1">
      <alignment horizontal="center"/>
    </xf>
    <xf numFmtId="165" fontId="0" fillId="34" borderId="0" xfId="0" applyNumberFormat="1" applyFill="1" applyAlignment="1">
      <alignment vertical="center"/>
    </xf>
    <xf numFmtId="164" fontId="0" fillId="35" borderId="0" xfId="0" applyNumberFormat="1" applyFill="1"/>
    <xf numFmtId="164" fontId="0" fillId="0" borderId="0" xfId="0" applyNumberFormat="1"/>
    <xf numFmtId="167" fontId="0" fillId="0" borderId="0" xfId="0" applyNumberFormat="1"/>
    <xf numFmtId="164" fontId="0" fillId="36" borderId="0" xfId="0" applyNumberFormat="1" applyFill="1"/>
    <xf numFmtId="0" fontId="0" fillId="37" borderId="0" xfId="0" applyFill="1" applyAlignment="1">
      <alignment horizontal="center" vertical="center" wrapText="1"/>
    </xf>
    <xf numFmtId="0" fontId="0" fillId="37" borderId="0" xfId="0" applyFill="1"/>
    <xf numFmtId="0" fontId="0" fillId="37" borderId="0" xfId="0" applyFill="1" applyProtection="1">
      <protection locked="0"/>
    </xf>
    <xf numFmtId="164" fontId="0" fillId="37" borderId="0" xfId="0" applyNumberFormat="1" applyFill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1C71-9668-45A3-AEAD-850A3746A2AC}">
  <dimension ref="A1:G141"/>
  <sheetViews>
    <sheetView tabSelected="1" topLeftCell="A123" zoomScale="130" zoomScaleNormal="130" workbookViewId="0">
      <selection activeCell="G137" sqref="G137"/>
    </sheetView>
  </sheetViews>
  <sheetFormatPr defaultRowHeight="14.4" x14ac:dyDescent="0.3"/>
  <cols>
    <col min="1" max="1" width="40.44140625" bestFit="1" customWidth="1"/>
    <col min="2" max="2" width="18.33203125" style="3" customWidth="1"/>
    <col min="3" max="3" width="15.33203125" style="3" customWidth="1"/>
    <col min="4" max="4" width="12.21875" style="3" bestFit="1" customWidth="1"/>
    <col min="5" max="5" width="12.21875" bestFit="1" customWidth="1"/>
    <col min="6" max="6" width="15.5546875" customWidth="1"/>
    <col min="7" max="7" width="20.5546875" customWidth="1"/>
  </cols>
  <sheetData>
    <row r="1" spans="1:6" s="1" customFormat="1" ht="28.8" x14ac:dyDescent="0.3">
      <c r="A1" s="1" t="s">
        <v>0</v>
      </c>
      <c r="B1" s="9" t="s">
        <v>141</v>
      </c>
      <c r="C1" s="9" t="s">
        <v>142</v>
      </c>
      <c r="D1" s="6" t="s">
        <v>143</v>
      </c>
      <c r="E1" s="2" t="s">
        <v>144</v>
      </c>
      <c r="F1" s="16" t="s">
        <v>145</v>
      </c>
    </row>
    <row r="2" spans="1:6" x14ac:dyDescent="0.3">
      <c r="A2" t="s">
        <v>1</v>
      </c>
      <c r="B2" s="10"/>
      <c r="C2" s="10"/>
      <c r="D2" s="7"/>
      <c r="F2" s="17"/>
    </row>
    <row r="3" spans="1:6" x14ac:dyDescent="0.3">
      <c r="A3" t="s">
        <v>2</v>
      </c>
      <c r="B3" s="10"/>
      <c r="C3" s="10"/>
      <c r="D3" s="7"/>
      <c r="F3" s="17"/>
    </row>
    <row r="4" spans="1:6" x14ac:dyDescent="0.3">
      <c r="A4" t="s">
        <v>3</v>
      </c>
      <c r="B4" s="10"/>
      <c r="C4" s="10"/>
      <c r="D4" s="7"/>
      <c r="F4" s="17"/>
    </row>
    <row r="5" spans="1:6" x14ac:dyDescent="0.3">
      <c r="A5" t="s">
        <v>4</v>
      </c>
      <c r="B5" s="11">
        <v>312698.96000000002</v>
      </c>
      <c r="C5" s="11">
        <v>65.83</v>
      </c>
      <c r="D5" s="8">
        <v>475000</v>
      </c>
      <c r="F5" s="18"/>
    </row>
    <row r="6" spans="1:6" x14ac:dyDescent="0.3">
      <c r="A6" t="s">
        <v>5</v>
      </c>
      <c r="B6" s="11">
        <v>0</v>
      </c>
      <c r="C6" s="11">
        <v>0</v>
      </c>
      <c r="D6" s="8">
        <v>70000</v>
      </c>
      <c r="F6" s="18"/>
    </row>
    <row r="7" spans="1:6" x14ac:dyDescent="0.3">
      <c r="A7" t="s">
        <v>6</v>
      </c>
      <c r="B7" s="11">
        <v>34800</v>
      </c>
      <c r="C7" s="11">
        <v>100.14</v>
      </c>
      <c r="D7" s="8">
        <v>34750</v>
      </c>
      <c r="F7" s="18"/>
    </row>
    <row r="8" spans="1:6" x14ac:dyDescent="0.3">
      <c r="A8" t="s">
        <v>7</v>
      </c>
      <c r="B8" s="11">
        <v>347498.96</v>
      </c>
      <c r="C8" s="11">
        <v>59.94</v>
      </c>
      <c r="D8" s="8">
        <v>579750</v>
      </c>
      <c r="F8" s="18"/>
    </row>
    <row r="9" spans="1:6" x14ac:dyDescent="0.3">
      <c r="A9" t="s">
        <v>8</v>
      </c>
      <c r="B9" s="11"/>
      <c r="C9" s="11"/>
      <c r="D9" s="8"/>
      <c r="F9" s="18"/>
    </row>
    <row r="10" spans="1:6" x14ac:dyDescent="0.3">
      <c r="A10" t="s">
        <v>9</v>
      </c>
      <c r="B10" s="11">
        <v>3653.27</v>
      </c>
      <c r="C10" s="11">
        <v>365327</v>
      </c>
      <c r="D10" s="8">
        <v>1</v>
      </c>
      <c r="F10" s="18"/>
    </row>
    <row r="11" spans="1:6" x14ac:dyDescent="0.3">
      <c r="A11" t="s">
        <v>10</v>
      </c>
      <c r="B11" s="11">
        <v>4109.0200000000004</v>
      </c>
      <c r="C11" s="11">
        <v>78.27</v>
      </c>
      <c r="D11" s="8">
        <v>5250</v>
      </c>
      <c r="F11" s="18"/>
    </row>
    <row r="12" spans="1:6" x14ac:dyDescent="0.3">
      <c r="A12" t="s">
        <v>11</v>
      </c>
      <c r="B12" s="11">
        <v>7762.29</v>
      </c>
      <c r="C12" s="11">
        <v>147.82</v>
      </c>
      <c r="D12" s="8">
        <v>5251</v>
      </c>
      <c r="F12" s="18"/>
    </row>
    <row r="13" spans="1:6" x14ac:dyDescent="0.3">
      <c r="A13" t="s">
        <v>12</v>
      </c>
      <c r="B13" s="11">
        <v>355261.25</v>
      </c>
      <c r="C13" s="11">
        <v>60.73</v>
      </c>
      <c r="D13" s="8">
        <v>585001</v>
      </c>
      <c r="F13" s="18"/>
    </row>
    <row r="14" spans="1:6" x14ac:dyDescent="0.3">
      <c r="A14" t="s">
        <v>13</v>
      </c>
      <c r="B14" s="11">
        <v>355261.25</v>
      </c>
      <c r="C14" s="11">
        <v>60.73</v>
      </c>
      <c r="D14" s="8">
        <v>585001</v>
      </c>
      <c r="F14" s="18"/>
    </row>
    <row r="15" spans="1:6" x14ac:dyDescent="0.3">
      <c r="A15" t="s">
        <v>14</v>
      </c>
      <c r="B15" s="11"/>
      <c r="C15" s="11"/>
      <c r="D15" s="8"/>
      <c r="F15" s="18"/>
    </row>
    <row r="16" spans="1:6" x14ac:dyDescent="0.3">
      <c r="A16" t="s">
        <v>15</v>
      </c>
      <c r="B16" s="11"/>
      <c r="C16" s="11"/>
      <c r="D16" s="8"/>
      <c r="F16" s="18"/>
    </row>
    <row r="17" spans="1:7" x14ac:dyDescent="0.3">
      <c r="A17" t="s">
        <v>16</v>
      </c>
      <c r="B17" s="11"/>
      <c r="C17" s="11"/>
      <c r="D17" s="8"/>
      <c r="F17" s="18"/>
    </row>
    <row r="18" spans="1:7" x14ac:dyDescent="0.3">
      <c r="A18" t="s">
        <v>17</v>
      </c>
      <c r="B18" s="11">
        <v>4629.93</v>
      </c>
      <c r="C18" s="11">
        <v>71.23</v>
      </c>
      <c r="D18" s="8">
        <v>6500</v>
      </c>
      <c r="E18" s="13"/>
      <c r="F18" s="18">
        <v>6500</v>
      </c>
    </row>
    <row r="19" spans="1:7" x14ac:dyDescent="0.3">
      <c r="A19" t="s">
        <v>18</v>
      </c>
      <c r="B19" s="11">
        <v>791.3</v>
      </c>
      <c r="C19" s="11">
        <v>79.13</v>
      </c>
      <c r="D19" s="8">
        <v>1000</v>
      </c>
      <c r="E19" s="13"/>
      <c r="F19" s="18">
        <v>1000</v>
      </c>
    </row>
    <row r="20" spans="1:7" x14ac:dyDescent="0.3">
      <c r="A20" t="s">
        <v>19</v>
      </c>
      <c r="B20" s="11">
        <v>1840.16</v>
      </c>
      <c r="C20" s="11">
        <v>46</v>
      </c>
      <c r="D20" s="8">
        <v>4000</v>
      </c>
      <c r="E20" s="13"/>
      <c r="F20" s="18">
        <v>4000</v>
      </c>
    </row>
    <row r="21" spans="1:7" x14ac:dyDescent="0.3">
      <c r="A21" t="s">
        <v>20</v>
      </c>
      <c r="B21" s="11">
        <v>800.88</v>
      </c>
      <c r="C21" s="11">
        <v>32.04</v>
      </c>
      <c r="D21" s="8">
        <v>2500</v>
      </c>
      <c r="E21" s="13"/>
      <c r="F21" s="18">
        <v>2500</v>
      </c>
    </row>
    <row r="22" spans="1:7" x14ac:dyDescent="0.3">
      <c r="A22" t="s">
        <v>21</v>
      </c>
      <c r="B22" s="11">
        <v>179.96</v>
      </c>
      <c r="C22" s="11">
        <v>23.99</v>
      </c>
      <c r="D22" s="8">
        <v>750</v>
      </c>
      <c r="E22" s="13"/>
      <c r="F22" s="18">
        <v>500</v>
      </c>
    </row>
    <row r="23" spans="1:7" x14ac:dyDescent="0.3">
      <c r="A23" t="s">
        <v>22</v>
      </c>
      <c r="B23" s="11">
        <v>2081.0100000000002</v>
      </c>
      <c r="C23" s="11">
        <v>83.24</v>
      </c>
      <c r="D23" s="8">
        <v>2500</v>
      </c>
      <c r="E23" s="13"/>
      <c r="F23" s="18">
        <v>2800</v>
      </c>
    </row>
    <row r="24" spans="1:7" x14ac:dyDescent="0.3">
      <c r="A24" t="s">
        <v>23</v>
      </c>
      <c r="B24" s="11">
        <v>2947.45</v>
      </c>
      <c r="C24" s="11">
        <v>31.03</v>
      </c>
      <c r="D24" s="8">
        <v>9500</v>
      </c>
      <c r="E24" s="13"/>
      <c r="F24" s="18">
        <v>10000</v>
      </c>
      <c r="G24" t="s">
        <v>146</v>
      </c>
    </row>
    <row r="25" spans="1:7" x14ac:dyDescent="0.3">
      <c r="A25" t="s">
        <v>24</v>
      </c>
      <c r="B25" s="11">
        <v>13270.69</v>
      </c>
      <c r="C25" s="11">
        <v>49.61</v>
      </c>
      <c r="D25" s="8">
        <v>26750</v>
      </c>
      <c r="E25" s="13">
        <v>26000</v>
      </c>
      <c r="F25" s="19">
        <f>SUM(F18:F24)</f>
        <v>27300</v>
      </c>
    </row>
    <row r="26" spans="1:7" x14ac:dyDescent="0.3">
      <c r="A26" t="s">
        <v>25</v>
      </c>
      <c r="B26" s="11"/>
      <c r="C26" s="11"/>
      <c r="D26" s="8"/>
      <c r="E26" s="13"/>
      <c r="F26" s="18"/>
    </row>
    <row r="27" spans="1:7" x14ac:dyDescent="0.3">
      <c r="A27" t="s">
        <v>26</v>
      </c>
      <c r="B27" s="11">
        <v>1138.0999999999999</v>
      </c>
      <c r="C27" s="11">
        <v>28.45</v>
      </c>
      <c r="D27" s="8">
        <v>4000</v>
      </c>
      <c r="E27" s="13">
        <v>4000</v>
      </c>
      <c r="F27" s="19">
        <v>2000</v>
      </c>
    </row>
    <row r="28" spans="1:7" x14ac:dyDescent="0.3">
      <c r="A28" t="s">
        <v>27</v>
      </c>
      <c r="B28" s="11"/>
      <c r="C28" s="11"/>
      <c r="D28" s="8"/>
      <c r="E28" s="13"/>
      <c r="F28" s="18"/>
    </row>
    <row r="29" spans="1:7" x14ac:dyDescent="0.3">
      <c r="A29" t="s">
        <v>28</v>
      </c>
      <c r="B29" s="11"/>
      <c r="C29" s="11"/>
      <c r="D29" s="8"/>
      <c r="E29" s="13"/>
      <c r="F29" s="18"/>
    </row>
    <row r="30" spans="1:7" x14ac:dyDescent="0.3">
      <c r="A30" t="s">
        <v>29</v>
      </c>
      <c r="B30" s="11">
        <v>0</v>
      </c>
      <c r="C30" s="11">
        <v>0</v>
      </c>
      <c r="D30" s="8">
        <v>5000</v>
      </c>
      <c r="E30" s="13">
        <v>0</v>
      </c>
      <c r="F30" s="18">
        <v>5000</v>
      </c>
    </row>
    <row r="31" spans="1:7" x14ac:dyDescent="0.3">
      <c r="A31" t="s">
        <v>30</v>
      </c>
      <c r="B31" s="11">
        <v>0</v>
      </c>
      <c r="C31" s="11">
        <v>0</v>
      </c>
      <c r="D31" s="8">
        <v>5000</v>
      </c>
      <c r="E31" s="13"/>
      <c r="F31" s="18"/>
    </row>
    <row r="32" spans="1:7" x14ac:dyDescent="0.3">
      <c r="A32" t="s">
        <v>31</v>
      </c>
      <c r="B32" s="11"/>
      <c r="C32" s="11"/>
      <c r="D32" s="8"/>
      <c r="E32" s="13"/>
      <c r="F32" s="18"/>
    </row>
    <row r="33" spans="1:6" x14ac:dyDescent="0.3">
      <c r="A33" t="s">
        <v>32</v>
      </c>
      <c r="B33" s="11">
        <v>33333.279999999999</v>
      </c>
      <c r="C33" s="11">
        <v>66.67</v>
      </c>
      <c r="D33" s="8">
        <v>50000</v>
      </c>
      <c r="E33" s="13">
        <v>50000</v>
      </c>
      <c r="F33" s="18"/>
    </row>
    <row r="34" spans="1:6" x14ac:dyDescent="0.3">
      <c r="A34" t="s">
        <v>33</v>
      </c>
      <c r="B34" s="11">
        <v>20000</v>
      </c>
      <c r="C34" s="11">
        <v>66.67</v>
      </c>
      <c r="D34" s="8">
        <v>30000</v>
      </c>
      <c r="E34" s="13">
        <v>30000</v>
      </c>
      <c r="F34" s="18"/>
    </row>
    <row r="35" spans="1:6" x14ac:dyDescent="0.3">
      <c r="A35" t="s">
        <v>34</v>
      </c>
      <c r="B35" s="11">
        <v>0</v>
      </c>
      <c r="C35" s="11">
        <v>0</v>
      </c>
      <c r="D35" s="8">
        <v>4000</v>
      </c>
      <c r="E35" s="13">
        <v>4000</v>
      </c>
      <c r="F35" s="18"/>
    </row>
    <row r="36" spans="1:6" x14ac:dyDescent="0.3">
      <c r="A36" t="s">
        <v>35</v>
      </c>
      <c r="B36" s="11">
        <v>0</v>
      </c>
      <c r="C36" s="11">
        <v>0</v>
      </c>
      <c r="D36" s="8">
        <v>9825</v>
      </c>
      <c r="E36" s="13">
        <v>11000</v>
      </c>
      <c r="F36" s="18"/>
    </row>
    <row r="37" spans="1:6" x14ac:dyDescent="0.3">
      <c r="A37" t="s">
        <v>36</v>
      </c>
      <c r="B37" s="11">
        <v>0</v>
      </c>
      <c r="C37" s="11">
        <v>0</v>
      </c>
      <c r="D37" s="8">
        <v>6200</v>
      </c>
      <c r="E37" s="13">
        <v>6200</v>
      </c>
      <c r="F37" s="18"/>
    </row>
    <row r="38" spans="1:6" x14ac:dyDescent="0.3">
      <c r="A38" t="s">
        <v>37</v>
      </c>
      <c r="B38" s="11">
        <v>0</v>
      </c>
      <c r="C38" s="11">
        <v>0</v>
      </c>
      <c r="D38" s="8">
        <v>1000</v>
      </c>
      <c r="E38" s="13"/>
      <c r="F38" s="18"/>
    </row>
    <row r="39" spans="1:6" x14ac:dyDescent="0.3">
      <c r="A39" t="s">
        <v>38</v>
      </c>
      <c r="B39" s="11">
        <v>53333.279999999999</v>
      </c>
      <c r="C39" s="11">
        <v>52.79</v>
      </c>
      <c r="D39" s="8">
        <v>101025</v>
      </c>
      <c r="E39" s="13">
        <v>101200</v>
      </c>
      <c r="F39" s="19">
        <f>SUM(F33:F38)</f>
        <v>0</v>
      </c>
    </row>
    <row r="40" spans="1:6" x14ac:dyDescent="0.3">
      <c r="A40" t="s">
        <v>39</v>
      </c>
      <c r="B40" s="11"/>
      <c r="C40" s="11"/>
      <c r="D40" s="8"/>
      <c r="E40" s="13"/>
      <c r="F40" s="18"/>
    </row>
    <row r="41" spans="1:6" x14ac:dyDescent="0.3">
      <c r="A41" t="s">
        <v>40</v>
      </c>
      <c r="B41" s="11">
        <v>5600</v>
      </c>
      <c r="C41" s="11">
        <v>66.67</v>
      </c>
      <c r="D41" s="8">
        <v>8400</v>
      </c>
      <c r="E41" s="13"/>
      <c r="F41" s="18"/>
    </row>
    <row r="42" spans="1:6" x14ac:dyDescent="0.3">
      <c r="A42" t="s">
        <v>41</v>
      </c>
      <c r="B42" s="11">
        <v>14266.72</v>
      </c>
      <c r="C42" s="11">
        <v>66.05</v>
      </c>
      <c r="D42" s="8">
        <v>21600</v>
      </c>
      <c r="E42" s="13"/>
      <c r="F42" s="18"/>
    </row>
    <row r="43" spans="1:6" x14ac:dyDescent="0.3">
      <c r="A43" t="s">
        <v>42</v>
      </c>
      <c r="B43" s="11">
        <v>626.77</v>
      </c>
      <c r="C43" s="11">
        <v>31.34</v>
      </c>
      <c r="D43" s="8">
        <v>2000</v>
      </c>
      <c r="E43" s="13"/>
      <c r="F43" s="18"/>
    </row>
    <row r="44" spans="1:6" x14ac:dyDescent="0.3">
      <c r="A44" t="s">
        <v>43</v>
      </c>
      <c r="B44" s="11">
        <v>0</v>
      </c>
      <c r="C44" s="11">
        <v>0</v>
      </c>
      <c r="D44" s="8">
        <v>1250</v>
      </c>
      <c r="E44" s="13"/>
      <c r="F44" s="18"/>
    </row>
    <row r="45" spans="1:6" x14ac:dyDescent="0.3">
      <c r="A45" t="s">
        <v>44</v>
      </c>
      <c r="B45" s="11">
        <v>20493.490000000002</v>
      </c>
      <c r="C45" s="11">
        <v>61.63</v>
      </c>
      <c r="D45" s="8">
        <v>33250</v>
      </c>
      <c r="E45" s="13">
        <v>33250</v>
      </c>
      <c r="F45" s="18">
        <f>SUM(F41:F44)</f>
        <v>0</v>
      </c>
    </row>
    <row r="46" spans="1:6" x14ac:dyDescent="0.3">
      <c r="A46" t="s">
        <v>45</v>
      </c>
      <c r="B46" s="11">
        <v>73826.77</v>
      </c>
      <c r="C46" s="11">
        <v>53.01</v>
      </c>
      <c r="D46" s="8">
        <v>139275</v>
      </c>
      <c r="E46" s="13">
        <f>E39+E45</f>
        <v>134450</v>
      </c>
      <c r="F46" s="19">
        <f>F45+F39+F30+F27</f>
        <v>7000</v>
      </c>
    </row>
    <row r="47" spans="1:6" x14ac:dyDescent="0.3">
      <c r="A47" t="s">
        <v>46</v>
      </c>
      <c r="B47" s="11"/>
      <c r="C47" s="11"/>
      <c r="D47" s="8"/>
      <c r="E47" s="13"/>
      <c r="F47" s="18"/>
    </row>
    <row r="48" spans="1:6" x14ac:dyDescent="0.3">
      <c r="A48" t="s">
        <v>47</v>
      </c>
      <c r="B48" s="11">
        <v>438</v>
      </c>
      <c r="C48" s="11">
        <v>29.2</v>
      </c>
      <c r="D48" s="8">
        <v>1500</v>
      </c>
      <c r="E48" s="13"/>
      <c r="F48" s="18"/>
    </row>
    <row r="49" spans="1:6" x14ac:dyDescent="0.3">
      <c r="A49" t="s">
        <v>48</v>
      </c>
      <c r="B49" s="11">
        <v>102</v>
      </c>
      <c r="C49" s="11">
        <v>51</v>
      </c>
      <c r="D49" s="8">
        <v>200</v>
      </c>
      <c r="E49" s="13"/>
      <c r="F49" s="18"/>
    </row>
    <row r="50" spans="1:6" x14ac:dyDescent="0.3">
      <c r="A50" t="s">
        <v>49</v>
      </c>
      <c r="B50" s="11">
        <v>11759.04</v>
      </c>
      <c r="C50" s="11">
        <v>66.67</v>
      </c>
      <c r="D50" s="8">
        <v>17639</v>
      </c>
      <c r="E50" s="13"/>
      <c r="F50" s="18"/>
    </row>
    <row r="51" spans="1:6" x14ac:dyDescent="0.3">
      <c r="A51" t="s">
        <v>50</v>
      </c>
      <c r="B51" s="11">
        <v>17963.2</v>
      </c>
      <c r="C51" s="11">
        <v>66.67</v>
      </c>
      <c r="D51" s="8">
        <v>26945</v>
      </c>
      <c r="E51" s="13"/>
      <c r="F51" s="18"/>
    </row>
    <row r="52" spans="1:6" x14ac:dyDescent="0.3">
      <c r="A52" t="s">
        <v>51</v>
      </c>
      <c r="B52" s="11">
        <v>13778.88</v>
      </c>
      <c r="C52" s="11">
        <v>66.67</v>
      </c>
      <c r="D52" s="8">
        <v>20668</v>
      </c>
      <c r="E52" s="13"/>
      <c r="F52" s="18"/>
    </row>
    <row r="53" spans="1:6" x14ac:dyDescent="0.3">
      <c r="A53" t="s">
        <v>52</v>
      </c>
      <c r="B53" s="11">
        <v>44041.120000000003</v>
      </c>
      <c r="C53" s="11">
        <v>65.78</v>
      </c>
      <c r="D53" s="8">
        <v>66952</v>
      </c>
      <c r="E53" s="13">
        <v>67000</v>
      </c>
      <c r="F53" s="18">
        <f>SUM(F48:F52)</f>
        <v>0</v>
      </c>
    </row>
    <row r="54" spans="1:6" x14ac:dyDescent="0.3">
      <c r="A54" t="s">
        <v>53</v>
      </c>
      <c r="B54" s="11"/>
      <c r="C54" s="11"/>
      <c r="D54" s="8"/>
      <c r="E54" s="13"/>
      <c r="F54" s="18"/>
    </row>
    <row r="55" spans="1:6" x14ac:dyDescent="0.3">
      <c r="A55" t="s">
        <v>54</v>
      </c>
      <c r="B55" s="11">
        <v>29021.3</v>
      </c>
      <c r="C55" s="11">
        <v>80.61</v>
      </c>
      <c r="D55" s="8">
        <v>36000</v>
      </c>
      <c r="E55" s="13"/>
      <c r="F55" s="18"/>
    </row>
    <row r="56" spans="1:6" x14ac:dyDescent="0.3">
      <c r="A56" t="s">
        <v>55</v>
      </c>
      <c r="B56" s="11">
        <v>4284</v>
      </c>
      <c r="C56" s="11">
        <v>45.09</v>
      </c>
      <c r="D56" s="8">
        <v>9500</v>
      </c>
      <c r="E56" s="13"/>
      <c r="F56" s="18"/>
    </row>
    <row r="57" spans="1:6" x14ac:dyDescent="0.3">
      <c r="A57" t="s">
        <v>56</v>
      </c>
      <c r="B57" s="11">
        <v>3940</v>
      </c>
      <c r="C57" s="11">
        <v>65.67</v>
      </c>
      <c r="D57" s="8">
        <v>6000</v>
      </c>
      <c r="E57" s="13"/>
      <c r="F57" s="18"/>
    </row>
    <row r="58" spans="1:6" x14ac:dyDescent="0.3">
      <c r="A58" t="s">
        <v>57</v>
      </c>
      <c r="B58" s="11">
        <v>37245.300000000003</v>
      </c>
      <c r="C58" s="11">
        <v>72.319999999999993</v>
      </c>
      <c r="D58" s="8">
        <v>51500</v>
      </c>
      <c r="E58" s="13">
        <v>51500</v>
      </c>
      <c r="F58" s="18">
        <f>SUM(F55:F57)</f>
        <v>0</v>
      </c>
    </row>
    <row r="59" spans="1:6" x14ac:dyDescent="0.3">
      <c r="A59" t="s">
        <v>58</v>
      </c>
      <c r="B59" s="11"/>
      <c r="C59" s="11"/>
      <c r="D59" s="8"/>
      <c r="E59" s="13"/>
      <c r="F59" s="18"/>
    </row>
    <row r="60" spans="1:6" x14ac:dyDescent="0.3">
      <c r="A60" t="s">
        <v>59</v>
      </c>
      <c r="B60" s="11">
        <v>181.86</v>
      </c>
      <c r="C60" s="11">
        <v>90.93</v>
      </c>
      <c r="D60" s="8">
        <v>200</v>
      </c>
      <c r="E60" s="13"/>
      <c r="F60" s="18"/>
    </row>
    <row r="61" spans="1:6" x14ac:dyDescent="0.3">
      <c r="A61" t="s">
        <v>60</v>
      </c>
      <c r="B61" s="11">
        <v>9132.7000000000007</v>
      </c>
      <c r="C61" s="11">
        <v>60.88</v>
      </c>
      <c r="D61" s="8">
        <v>15000</v>
      </c>
      <c r="E61" s="13"/>
      <c r="F61" s="18"/>
    </row>
    <row r="62" spans="1:6" x14ac:dyDescent="0.3">
      <c r="A62" t="s">
        <v>61</v>
      </c>
      <c r="B62" s="11">
        <v>5834.4</v>
      </c>
      <c r="C62" s="11">
        <v>64.83</v>
      </c>
      <c r="D62" s="8">
        <v>9000</v>
      </c>
      <c r="E62" s="13"/>
      <c r="F62" s="18"/>
    </row>
    <row r="63" spans="1:6" x14ac:dyDescent="0.3">
      <c r="A63" t="s">
        <v>62</v>
      </c>
      <c r="B63" s="11">
        <v>15148.96</v>
      </c>
      <c r="C63" s="11">
        <v>62.6</v>
      </c>
      <c r="D63" s="8">
        <v>24200</v>
      </c>
      <c r="E63" s="13">
        <v>24200</v>
      </c>
      <c r="F63" s="18">
        <f>SUM(F60:F62)</f>
        <v>0</v>
      </c>
    </row>
    <row r="64" spans="1:6" x14ac:dyDescent="0.3">
      <c r="A64" t="s">
        <v>63</v>
      </c>
      <c r="B64" s="11">
        <v>171400.25</v>
      </c>
      <c r="C64" s="11">
        <v>59.95</v>
      </c>
      <c r="D64" s="8">
        <v>285927</v>
      </c>
      <c r="E64" s="13">
        <f>E46+E53+E58+E63+E27</f>
        <v>281150</v>
      </c>
      <c r="F64" s="19">
        <f>F63+F58+F53+F46</f>
        <v>7000</v>
      </c>
    </row>
    <row r="65" spans="1:6" x14ac:dyDescent="0.3">
      <c r="A65" t="s">
        <v>64</v>
      </c>
      <c r="B65" s="11">
        <v>184670.94</v>
      </c>
      <c r="C65" s="11">
        <v>59.06</v>
      </c>
      <c r="D65" s="8">
        <v>312677</v>
      </c>
      <c r="E65" s="15">
        <f>E64+E25</f>
        <v>307150</v>
      </c>
      <c r="F65" s="19">
        <f>F64+F25</f>
        <v>34300</v>
      </c>
    </row>
    <row r="66" spans="1:6" x14ac:dyDescent="0.3">
      <c r="A66" t="s">
        <v>65</v>
      </c>
      <c r="B66" s="11"/>
      <c r="C66" s="11"/>
      <c r="D66" s="8"/>
      <c r="E66" s="13"/>
      <c r="F66" s="18"/>
    </row>
    <row r="67" spans="1:6" x14ac:dyDescent="0.3">
      <c r="A67" t="s">
        <v>66</v>
      </c>
      <c r="B67" s="11">
        <v>12750</v>
      </c>
      <c r="C67" s="11">
        <v>63.75</v>
      </c>
      <c r="D67" s="8">
        <v>20000</v>
      </c>
      <c r="E67" s="14">
        <v>20000</v>
      </c>
      <c r="F67" s="18"/>
    </row>
    <row r="68" spans="1:6" x14ac:dyDescent="0.3">
      <c r="A68" t="s">
        <v>67</v>
      </c>
      <c r="B68" s="11">
        <v>441</v>
      </c>
      <c r="C68" s="11">
        <v>14.7</v>
      </c>
      <c r="D68" s="8">
        <v>3000</v>
      </c>
      <c r="E68" s="14">
        <v>3000</v>
      </c>
      <c r="F68" s="18"/>
    </row>
    <row r="69" spans="1:6" x14ac:dyDescent="0.3">
      <c r="A69" t="s">
        <v>68</v>
      </c>
      <c r="B69" s="11">
        <v>1369.46</v>
      </c>
      <c r="C69" s="11">
        <v>136.94999999999999</v>
      </c>
      <c r="D69" s="8">
        <v>1000</v>
      </c>
      <c r="E69" s="14">
        <v>1800</v>
      </c>
      <c r="F69" s="18"/>
    </row>
    <row r="70" spans="1:6" x14ac:dyDescent="0.3">
      <c r="A70" t="s">
        <v>69</v>
      </c>
      <c r="B70" s="11">
        <v>7802.63</v>
      </c>
      <c r="C70" s="11">
        <v>62.42</v>
      </c>
      <c r="D70" s="8">
        <v>12500</v>
      </c>
      <c r="E70" s="14">
        <v>12500</v>
      </c>
      <c r="F70" s="18"/>
    </row>
    <row r="71" spans="1:6" x14ac:dyDescent="0.3">
      <c r="A71" t="s">
        <v>70</v>
      </c>
      <c r="B71" s="11">
        <v>7330.11</v>
      </c>
      <c r="C71" s="11">
        <v>73.3</v>
      </c>
      <c r="D71" s="8">
        <v>10000</v>
      </c>
      <c r="E71" s="14">
        <v>11000</v>
      </c>
      <c r="F71" s="18"/>
    </row>
    <row r="72" spans="1:6" x14ac:dyDescent="0.3">
      <c r="A72" t="s">
        <v>71</v>
      </c>
      <c r="B72" s="11">
        <v>21592.82</v>
      </c>
      <c r="C72" s="11">
        <v>50.22</v>
      </c>
      <c r="D72" s="8">
        <v>43000</v>
      </c>
      <c r="E72" s="14">
        <v>40000</v>
      </c>
      <c r="F72" s="18"/>
    </row>
    <row r="73" spans="1:6" x14ac:dyDescent="0.3">
      <c r="A73" t="s">
        <v>72</v>
      </c>
      <c r="B73" s="11">
        <v>662.78</v>
      </c>
      <c r="C73" s="11">
        <v>66.28</v>
      </c>
      <c r="D73" s="8">
        <v>1000</v>
      </c>
      <c r="E73" s="14">
        <v>1000</v>
      </c>
      <c r="F73" s="18"/>
    </row>
    <row r="74" spans="1:6" x14ac:dyDescent="0.3">
      <c r="A74" t="s">
        <v>73</v>
      </c>
      <c r="B74" s="11">
        <v>1031.3599999999999</v>
      </c>
      <c r="C74" s="11">
        <v>68.760000000000005</v>
      </c>
      <c r="D74" s="8">
        <v>1500</v>
      </c>
      <c r="E74" s="14">
        <v>1500</v>
      </c>
      <c r="F74" s="18"/>
    </row>
    <row r="75" spans="1:6" x14ac:dyDescent="0.3">
      <c r="A75" t="s">
        <v>74</v>
      </c>
      <c r="B75" s="11">
        <v>2183.27</v>
      </c>
      <c r="C75" s="11">
        <v>66.16</v>
      </c>
      <c r="D75" s="8">
        <v>3300</v>
      </c>
      <c r="E75" s="14">
        <v>3300</v>
      </c>
      <c r="F75" s="18"/>
    </row>
    <row r="76" spans="1:6" x14ac:dyDescent="0.3">
      <c r="A76" t="s">
        <v>75</v>
      </c>
      <c r="B76" s="11">
        <v>55163.43</v>
      </c>
      <c r="C76" s="11">
        <v>57.88</v>
      </c>
      <c r="D76" s="8">
        <v>95300</v>
      </c>
      <c r="E76" s="15">
        <f>SUM(E67:E75)</f>
        <v>94100</v>
      </c>
      <c r="F76" s="18">
        <f>SUM(F67:F75)</f>
        <v>0</v>
      </c>
    </row>
    <row r="77" spans="1:6" x14ac:dyDescent="0.3">
      <c r="A77" t="s">
        <v>76</v>
      </c>
      <c r="B77" s="11"/>
      <c r="C77" s="11"/>
      <c r="D77" s="8"/>
      <c r="E77" s="13"/>
      <c r="F77" s="18"/>
    </row>
    <row r="78" spans="1:6" x14ac:dyDescent="0.3">
      <c r="A78" t="s">
        <v>77</v>
      </c>
      <c r="B78" s="11"/>
      <c r="C78" s="11"/>
      <c r="D78" s="8"/>
      <c r="E78" s="13"/>
      <c r="F78" s="18"/>
    </row>
    <row r="79" spans="1:6" x14ac:dyDescent="0.3">
      <c r="A79" t="s">
        <v>78</v>
      </c>
      <c r="B79" s="11">
        <v>165.79</v>
      </c>
      <c r="C79" s="11">
        <v>33.159999999999997</v>
      </c>
      <c r="D79" s="8">
        <v>500</v>
      </c>
      <c r="E79" s="13"/>
      <c r="F79" s="18"/>
    </row>
    <row r="80" spans="1:6" x14ac:dyDescent="0.3">
      <c r="A80" t="s">
        <v>79</v>
      </c>
      <c r="B80" s="11">
        <v>0</v>
      </c>
      <c r="C80" s="11">
        <v>0</v>
      </c>
      <c r="D80" s="8">
        <v>1000</v>
      </c>
      <c r="E80" s="13"/>
      <c r="F80" s="18"/>
    </row>
    <row r="81" spans="1:6" x14ac:dyDescent="0.3">
      <c r="A81" t="s">
        <v>80</v>
      </c>
      <c r="B81" s="11">
        <v>542.23</v>
      </c>
      <c r="C81" s="11">
        <v>67.78</v>
      </c>
      <c r="D81" s="8">
        <v>800</v>
      </c>
      <c r="E81" s="13"/>
      <c r="F81" s="18"/>
    </row>
    <row r="82" spans="1:6" x14ac:dyDescent="0.3">
      <c r="A82" t="s">
        <v>81</v>
      </c>
      <c r="B82" s="11">
        <v>708.02</v>
      </c>
      <c r="C82" s="11">
        <v>30.78</v>
      </c>
      <c r="D82" s="8">
        <v>2300</v>
      </c>
      <c r="E82" s="15">
        <v>2300</v>
      </c>
      <c r="F82" s="18">
        <f>SUM(F79:F81)</f>
        <v>0</v>
      </c>
    </row>
    <row r="83" spans="1:6" x14ac:dyDescent="0.3">
      <c r="A83" t="s">
        <v>82</v>
      </c>
      <c r="B83" s="11"/>
      <c r="C83" s="11"/>
      <c r="D83" s="8"/>
      <c r="E83" s="13"/>
      <c r="F83" s="18"/>
    </row>
    <row r="84" spans="1:6" x14ac:dyDescent="0.3">
      <c r="A84" t="s">
        <v>83</v>
      </c>
      <c r="B84" s="11"/>
      <c r="C84" s="11"/>
      <c r="D84" s="8"/>
      <c r="E84" s="13"/>
      <c r="F84" s="18"/>
    </row>
    <row r="85" spans="1:6" x14ac:dyDescent="0.3">
      <c r="A85" t="s">
        <v>84</v>
      </c>
      <c r="B85" s="11">
        <v>0</v>
      </c>
      <c r="C85" s="11">
        <v>0</v>
      </c>
      <c r="D85" s="8">
        <v>350</v>
      </c>
      <c r="E85" s="13"/>
      <c r="F85" s="18"/>
    </row>
    <row r="86" spans="1:6" x14ac:dyDescent="0.3">
      <c r="A86" t="s">
        <v>85</v>
      </c>
      <c r="B86" s="11">
        <v>0</v>
      </c>
      <c r="C86" s="11">
        <v>0</v>
      </c>
      <c r="D86" s="8">
        <v>350</v>
      </c>
      <c r="E86" s="13"/>
      <c r="F86" s="18"/>
    </row>
    <row r="87" spans="1:6" x14ac:dyDescent="0.3">
      <c r="A87" t="s">
        <v>86</v>
      </c>
      <c r="B87" s="11">
        <v>0</v>
      </c>
      <c r="C87" s="11">
        <v>0</v>
      </c>
      <c r="D87" s="8">
        <v>350</v>
      </c>
      <c r="E87" s="13"/>
      <c r="F87" s="18"/>
    </row>
    <row r="88" spans="1:6" x14ac:dyDescent="0.3">
      <c r="A88" t="s">
        <v>87</v>
      </c>
      <c r="B88" s="11">
        <v>708.02</v>
      </c>
      <c r="C88" s="11">
        <v>26.72</v>
      </c>
      <c r="D88" s="8">
        <v>2650</v>
      </c>
      <c r="E88" s="15">
        <v>2650</v>
      </c>
      <c r="F88" s="18">
        <f>F82+F85</f>
        <v>0</v>
      </c>
    </row>
    <row r="89" spans="1:6" x14ac:dyDescent="0.3">
      <c r="A89" t="s">
        <v>88</v>
      </c>
      <c r="B89" s="11"/>
      <c r="C89" s="11"/>
      <c r="D89" s="8"/>
      <c r="E89" s="13"/>
      <c r="F89" s="18"/>
    </row>
    <row r="90" spans="1:6" x14ac:dyDescent="0.3">
      <c r="A90" t="s">
        <v>89</v>
      </c>
      <c r="B90" s="11">
        <v>3.16</v>
      </c>
      <c r="C90" s="11">
        <v>0.63</v>
      </c>
      <c r="D90" s="8">
        <v>500</v>
      </c>
      <c r="E90" s="13"/>
      <c r="F90" s="18"/>
    </row>
    <row r="91" spans="1:6" x14ac:dyDescent="0.3">
      <c r="A91" t="s">
        <v>90</v>
      </c>
      <c r="B91" s="11">
        <v>0</v>
      </c>
      <c r="C91" s="11">
        <v>0</v>
      </c>
      <c r="D91" s="8">
        <v>500</v>
      </c>
      <c r="E91" s="13"/>
      <c r="F91" s="18"/>
    </row>
    <row r="92" spans="1:6" x14ac:dyDescent="0.3">
      <c r="A92" t="s">
        <v>91</v>
      </c>
      <c r="B92" s="11">
        <v>0</v>
      </c>
      <c r="C92" s="11">
        <v>0</v>
      </c>
      <c r="D92" s="8">
        <v>1000</v>
      </c>
      <c r="E92" s="13"/>
      <c r="F92" s="18"/>
    </row>
    <row r="93" spans="1:6" x14ac:dyDescent="0.3">
      <c r="A93" t="s">
        <v>92</v>
      </c>
      <c r="B93" s="11">
        <v>3.16</v>
      </c>
      <c r="C93" s="11">
        <v>0.16</v>
      </c>
      <c r="D93" s="8">
        <v>2000</v>
      </c>
      <c r="E93" s="15">
        <v>500</v>
      </c>
      <c r="F93" s="18">
        <f>SUM(F90:F92)</f>
        <v>0</v>
      </c>
    </row>
    <row r="94" spans="1:6" x14ac:dyDescent="0.3">
      <c r="A94" t="s">
        <v>93</v>
      </c>
      <c r="B94" s="11"/>
      <c r="C94" s="11"/>
      <c r="D94" s="8"/>
      <c r="E94" s="13"/>
      <c r="F94" s="18"/>
    </row>
    <row r="95" spans="1:6" x14ac:dyDescent="0.3">
      <c r="A95" t="s">
        <v>94</v>
      </c>
      <c r="B95" s="11">
        <v>863.38</v>
      </c>
      <c r="C95" s="11">
        <v>57.56</v>
      </c>
      <c r="D95" s="8">
        <v>1500</v>
      </c>
      <c r="E95" s="13"/>
      <c r="F95" s="18"/>
    </row>
    <row r="96" spans="1:6" x14ac:dyDescent="0.3">
      <c r="A96" t="s">
        <v>95</v>
      </c>
      <c r="B96" s="11">
        <v>141.71</v>
      </c>
      <c r="C96" s="11">
        <v>28.34</v>
      </c>
      <c r="D96" s="8">
        <v>500</v>
      </c>
      <c r="E96" s="13"/>
      <c r="F96" s="18"/>
    </row>
    <row r="97" spans="1:6" x14ac:dyDescent="0.3">
      <c r="A97" t="s">
        <v>96</v>
      </c>
      <c r="B97" s="11">
        <v>0</v>
      </c>
      <c r="C97" s="11">
        <v>0</v>
      </c>
      <c r="D97" s="8">
        <v>1500</v>
      </c>
      <c r="E97" s="13"/>
      <c r="F97" s="18"/>
    </row>
    <row r="98" spans="1:6" x14ac:dyDescent="0.3">
      <c r="A98" t="s">
        <v>97</v>
      </c>
      <c r="B98" s="11">
        <v>1005.09</v>
      </c>
      <c r="C98" s="11">
        <v>28.72</v>
      </c>
      <c r="D98" s="8">
        <v>3500</v>
      </c>
      <c r="E98" s="15">
        <v>2500</v>
      </c>
      <c r="F98" s="18">
        <f>SUM(F95:F97)</f>
        <v>0</v>
      </c>
    </row>
    <row r="99" spans="1:6" x14ac:dyDescent="0.3">
      <c r="A99" t="s">
        <v>98</v>
      </c>
      <c r="B99" s="11"/>
      <c r="C99" s="11"/>
      <c r="D99" s="8"/>
      <c r="E99" s="13"/>
      <c r="F99" s="18"/>
    </row>
    <row r="100" spans="1:6" x14ac:dyDescent="0.3">
      <c r="A100" t="s">
        <v>99</v>
      </c>
      <c r="B100" s="11">
        <v>1000</v>
      </c>
      <c r="C100" s="11">
        <v>17.54</v>
      </c>
      <c r="D100" s="8">
        <v>5700</v>
      </c>
      <c r="E100" s="13">
        <v>5700</v>
      </c>
      <c r="F100" s="18"/>
    </row>
    <row r="101" spans="1:6" x14ac:dyDescent="0.3">
      <c r="A101" t="s">
        <v>100</v>
      </c>
      <c r="B101" s="11">
        <v>13000</v>
      </c>
      <c r="C101" s="11">
        <v>100</v>
      </c>
      <c r="D101" s="8">
        <v>13000</v>
      </c>
      <c r="E101" s="13">
        <v>13000</v>
      </c>
      <c r="F101" s="18"/>
    </row>
    <row r="102" spans="1:6" x14ac:dyDescent="0.3">
      <c r="A102" t="s">
        <v>101</v>
      </c>
      <c r="B102" s="11">
        <v>2500</v>
      </c>
      <c r="C102" s="11">
        <v>50</v>
      </c>
      <c r="D102" s="8">
        <v>5000</v>
      </c>
      <c r="E102" s="13">
        <v>5000</v>
      </c>
      <c r="F102" s="18"/>
    </row>
    <row r="103" spans="1:6" x14ac:dyDescent="0.3">
      <c r="A103" t="s">
        <v>102</v>
      </c>
      <c r="B103" s="11">
        <v>7500</v>
      </c>
      <c r="C103" s="11">
        <v>75</v>
      </c>
      <c r="D103" s="8">
        <v>10000</v>
      </c>
      <c r="E103" s="13">
        <v>10000</v>
      </c>
      <c r="F103" s="18"/>
    </row>
    <row r="104" spans="1:6" x14ac:dyDescent="0.3">
      <c r="A104" t="s">
        <v>103</v>
      </c>
      <c r="B104" s="11">
        <v>4000</v>
      </c>
      <c r="C104" s="11">
        <v>50</v>
      </c>
      <c r="D104" s="8">
        <v>8000</v>
      </c>
      <c r="E104" s="13">
        <v>8000</v>
      </c>
      <c r="F104" s="18"/>
    </row>
    <row r="105" spans="1:6" x14ac:dyDescent="0.3">
      <c r="A105" t="s">
        <v>104</v>
      </c>
      <c r="B105" s="11">
        <v>0</v>
      </c>
      <c r="C105" s="11">
        <v>0</v>
      </c>
      <c r="D105" s="8">
        <v>12</v>
      </c>
      <c r="E105" s="13">
        <v>0</v>
      </c>
      <c r="F105" s="18"/>
    </row>
    <row r="106" spans="1:6" x14ac:dyDescent="0.3">
      <c r="A106" t="s">
        <v>105</v>
      </c>
      <c r="B106" s="11">
        <v>28000</v>
      </c>
      <c r="C106" s="11">
        <v>67.13</v>
      </c>
      <c r="D106" s="8">
        <v>41712</v>
      </c>
      <c r="E106" s="15">
        <f>SUM(E100:E105)</f>
        <v>41700</v>
      </c>
      <c r="F106" s="18">
        <f>SUM(F100:F105)</f>
        <v>0</v>
      </c>
    </row>
    <row r="107" spans="1:6" x14ac:dyDescent="0.3">
      <c r="A107" t="s">
        <v>106</v>
      </c>
      <c r="B107" s="11"/>
      <c r="C107" s="11"/>
      <c r="D107" s="8"/>
      <c r="E107" s="13"/>
      <c r="F107" s="18"/>
    </row>
    <row r="108" spans="1:6" x14ac:dyDescent="0.3">
      <c r="A108" t="s">
        <v>107</v>
      </c>
      <c r="B108" s="11">
        <v>0</v>
      </c>
      <c r="C108" s="11">
        <v>0</v>
      </c>
      <c r="D108" s="8">
        <v>3600</v>
      </c>
      <c r="E108" s="13">
        <v>3600</v>
      </c>
      <c r="F108" s="18">
        <v>3800</v>
      </c>
    </row>
    <row r="109" spans="1:6" x14ac:dyDescent="0.3">
      <c r="A109" t="s">
        <v>108</v>
      </c>
      <c r="B109" s="11">
        <v>1101.1600000000001</v>
      </c>
      <c r="C109" s="11">
        <v>73.41</v>
      </c>
      <c r="D109" s="8">
        <v>1500</v>
      </c>
      <c r="E109" s="13">
        <v>1600</v>
      </c>
      <c r="F109" s="18">
        <v>1250</v>
      </c>
    </row>
    <row r="110" spans="1:6" x14ac:dyDescent="0.3">
      <c r="A110" t="s">
        <v>109</v>
      </c>
      <c r="B110" s="11">
        <v>45191</v>
      </c>
      <c r="C110" s="11">
        <v>51.94</v>
      </c>
      <c r="D110" s="8">
        <v>87000</v>
      </c>
      <c r="E110" s="13">
        <v>89000</v>
      </c>
      <c r="F110" s="18">
        <v>92000</v>
      </c>
    </row>
    <row r="111" spans="1:6" x14ac:dyDescent="0.3">
      <c r="A111" t="s">
        <v>110</v>
      </c>
      <c r="B111" s="11">
        <v>46292.160000000003</v>
      </c>
      <c r="C111" s="11">
        <v>50.26</v>
      </c>
      <c r="D111" s="8">
        <v>92100</v>
      </c>
      <c r="E111" s="15">
        <f>SUM(E108:E110)</f>
        <v>94200</v>
      </c>
      <c r="F111" s="18">
        <f>SUM(F108:F110)</f>
        <v>97050</v>
      </c>
    </row>
    <row r="112" spans="1:6" x14ac:dyDescent="0.3">
      <c r="A112" t="s">
        <v>111</v>
      </c>
      <c r="B112" s="11"/>
      <c r="C112" s="11"/>
      <c r="D112" s="8"/>
      <c r="E112" s="13"/>
      <c r="F112" s="18"/>
    </row>
    <row r="113" spans="1:6" x14ac:dyDescent="0.3">
      <c r="A113" t="s">
        <v>112</v>
      </c>
      <c r="B113" s="11">
        <v>0</v>
      </c>
      <c r="C113" s="11">
        <v>0</v>
      </c>
      <c r="D113" s="8">
        <v>200</v>
      </c>
      <c r="E113" s="13"/>
      <c r="F113" s="18"/>
    </row>
    <row r="114" spans="1:6" x14ac:dyDescent="0.3">
      <c r="A114" t="s">
        <v>113</v>
      </c>
      <c r="B114" s="11">
        <v>0</v>
      </c>
      <c r="C114" s="11">
        <v>0</v>
      </c>
      <c r="D114" s="8">
        <v>200</v>
      </c>
      <c r="E114" s="13"/>
      <c r="F114" s="18"/>
    </row>
    <row r="115" spans="1:6" x14ac:dyDescent="0.3">
      <c r="A115" t="s">
        <v>114</v>
      </c>
      <c r="B115" s="11">
        <v>0</v>
      </c>
      <c r="C115" s="11">
        <v>0</v>
      </c>
      <c r="D115" s="8">
        <v>100</v>
      </c>
      <c r="E115" s="13"/>
      <c r="F115" s="18"/>
    </row>
    <row r="116" spans="1:6" x14ac:dyDescent="0.3">
      <c r="A116" t="s">
        <v>115</v>
      </c>
      <c r="B116" s="11">
        <v>0</v>
      </c>
      <c r="C116" s="11">
        <v>0</v>
      </c>
      <c r="D116" s="8">
        <v>500</v>
      </c>
      <c r="E116" s="15">
        <v>500</v>
      </c>
      <c r="F116" s="18">
        <f>SUM(F113:F115)</f>
        <v>0</v>
      </c>
    </row>
    <row r="117" spans="1:6" x14ac:dyDescent="0.3">
      <c r="A117" t="s">
        <v>116</v>
      </c>
      <c r="B117" s="11"/>
      <c r="C117" s="11"/>
      <c r="D117" s="8"/>
      <c r="E117" s="13"/>
      <c r="F117" s="18"/>
    </row>
    <row r="118" spans="1:6" x14ac:dyDescent="0.3">
      <c r="A118" t="s">
        <v>117</v>
      </c>
      <c r="B118" s="11"/>
      <c r="C118" s="11"/>
      <c r="D118" s="8"/>
      <c r="E118" s="13"/>
      <c r="F118" s="18"/>
    </row>
    <row r="119" spans="1:6" x14ac:dyDescent="0.3">
      <c r="A119" t="s">
        <v>118</v>
      </c>
      <c r="B119" s="11">
        <v>225</v>
      </c>
      <c r="C119" s="11">
        <v>15</v>
      </c>
      <c r="D119" s="8">
        <v>1500</v>
      </c>
      <c r="E119" s="13"/>
      <c r="F119" s="18"/>
    </row>
    <row r="120" spans="1:6" x14ac:dyDescent="0.3">
      <c r="A120" t="s">
        <v>119</v>
      </c>
      <c r="B120" s="11">
        <v>0</v>
      </c>
      <c r="C120" s="11">
        <v>0</v>
      </c>
      <c r="D120" s="8">
        <v>150</v>
      </c>
      <c r="E120" s="13"/>
      <c r="F120" s="18"/>
    </row>
    <row r="121" spans="1:6" x14ac:dyDescent="0.3">
      <c r="A121" t="s">
        <v>120</v>
      </c>
      <c r="B121" s="11">
        <v>1590</v>
      </c>
      <c r="C121" s="11">
        <v>106</v>
      </c>
      <c r="D121" s="8">
        <v>1500</v>
      </c>
      <c r="E121" s="13"/>
      <c r="F121" s="18"/>
    </row>
    <row r="122" spans="1:6" x14ac:dyDescent="0.3">
      <c r="A122" t="s">
        <v>121</v>
      </c>
      <c r="B122" s="11">
        <v>737.1</v>
      </c>
      <c r="C122" s="11">
        <v>73.709999999999994</v>
      </c>
      <c r="D122" s="8">
        <v>1000</v>
      </c>
      <c r="E122" s="13"/>
      <c r="F122" s="18"/>
    </row>
    <row r="123" spans="1:6" x14ac:dyDescent="0.3">
      <c r="A123" t="s">
        <v>122</v>
      </c>
      <c r="B123" s="11">
        <v>1229.8</v>
      </c>
      <c r="C123" s="11">
        <v>122.98</v>
      </c>
      <c r="D123" s="8">
        <v>1000</v>
      </c>
      <c r="E123" s="13"/>
      <c r="F123" s="18"/>
    </row>
    <row r="124" spans="1:6" x14ac:dyDescent="0.3">
      <c r="A124" t="s">
        <v>123</v>
      </c>
      <c r="B124" s="11">
        <v>43.97</v>
      </c>
      <c r="C124" s="11">
        <v>0</v>
      </c>
      <c r="D124" s="8">
        <v>0</v>
      </c>
      <c r="E124" s="13"/>
      <c r="F124" s="18"/>
    </row>
    <row r="125" spans="1:6" x14ac:dyDescent="0.3">
      <c r="A125" t="s">
        <v>124</v>
      </c>
      <c r="B125" s="11">
        <v>3825.87</v>
      </c>
      <c r="C125" s="11">
        <v>74.290000000000006</v>
      </c>
      <c r="D125" s="8">
        <v>5150</v>
      </c>
      <c r="E125" s="15">
        <v>5700</v>
      </c>
      <c r="F125" s="18">
        <f>SUM(F119:F124)</f>
        <v>0</v>
      </c>
    </row>
    <row r="126" spans="1:6" x14ac:dyDescent="0.3">
      <c r="A126" t="s">
        <v>125</v>
      </c>
      <c r="B126" s="11"/>
      <c r="C126" s="11"/>
      <c r="D126" s="8"/>
      <c r="E126" s="13"/>
      <c r="F126" s="18"/>
    </row>
    <row r="127" spans="1:6" x14ac:dyDescent="0.3">
      <c r="A127" t="s">
        <v>126</v>
      </c>
      <c r="B127" s="11">
        <v>22610</v>
      </c>
      <c r="C127" s="11">
        <v>72.94</v>
      </c>
      <c r="D127" s="8">
        <v>31000</v>
      </c>
      <c r="E127" s="13"/>
      <c r="F127" s="18"/>
    </row>
    <row r="128" spans="1:6" x14ac:dyDescent="0.3">
      <c r="A128" t="s">
        <v>127</v>
      </c>
      <c r="B128" s="11">
        <v>0</v>
      </c>
      <c r="C128" s="11">
        <v>0</v>
      </c>
      <c r="D128" s="8">
        <v>50</v>
      </c>
      <c r="E128" s="13"/>
      <c r="F128" s="18"/>
    </row>
    <row r="129" spans="1:6" x14ac:dyDescent="0.3">
      <c r="A129" t="s">
        <v>128</v>
      </c>
      <c r="B129" s="11">
        <v>1083</v>
      </c>
      <c r="C129" s="11">
        <v>72.2</v>
      </c>
      <c r="D129" s="8">
        <v>1500</v>
      </c>
      <c r="E129" s="13"/>
      <c r="F129" s="18"/>
    </row>
    <row r="130" spans="1:6" x14ac:dyDescent="0.3">
      <c r="A130" t="s">
        <v>129</v>
      </c>
      <c r="B130" s="11">
        <v>1280.3</v>
      </c>
      <c r="C130" s="11">
        <v>213.38</v>
      </c>
      <c r="D130" s="8">
        <v>600</v>
      </c>
      <c r="E130" s="13"/>
      <c r="F130" s="18"/>
    </row>
    <row r="131" spans="1:6" x14ac:dyDescent="0.3">
      <c r="A131" t="s">
        <v>130</v>
      </c>
      <c r="B131" s="11">
        <v>118.2</v>
      </c>
      <c r="C131" s="11">
        <v>47.28</v>
      </c>
      <c r="D131" s="8">
        <v>250</v>
      </c>
      <c r="E131" s="13"/>
      <c r="F131" s="18"/>
    </row>
    <row r="132" spans="1:6" x14ac:dyDescent="0.3">
      <c r="A132" t="s">
        <v>131</v>
      </c>
      <c r="B132" s="11">
        <v>4.95</v>
      </c>
      <c r="C132" s="11">
        <v>0.82</v>
      </c>
      <c r="D132" s="8">
        <v>600</v>
      </c>
      <c r="E132" s="13"/>
      <c r="F132" s="18"/>
    </row>
    <row r="133" spans="1:6" x14ac:dyDescent="0.3">
      <c r="A133" t="s">
        <v>132</v>
      </c>
      <c r="B133" s="11">
        <v>0</v>
      </c>
      <c r="C133" s="11">
        <v>0</v>
      </c>
      <c r="D133" s="8">
        <v>1000</v>
      </c>
      <c r="E133" s="13"/>
      <c r="F133" s="18"/>
    </row>
    <row r="134" spans="1:6" x14ac:dyDescent="0.3">
      <c r="A134" t="s">
        <v>133</v>
      </c>
      <c r="B134" s="11">
        <v>0</v>
      </c>
      <c r="C134" s="11">
        <v>0</v>
      </c>
      <c r="D134" s="8">
        <v>1500</v>
      </c>
      <c r="E134" s="13"/>
      <c r="F134" s="18"/>
    </row>
    <row r="135" spans="1:6" x14ac:dyDescent="0.3">
      <c r="A135" t="s">
        <v>134</v>
      </c>
      <c r="B135" s="11">
        <v>150</v>
      </c>
      <c r="C135" s="11">
        <v>33.33</v>
      </c>
      <c r="D135" s="8">
        <v>450</v>
      </c>
      <c r="E135" s="13"/>
      <c r="F135" s="18"/>
    </row>
    <row r="136" spans="1:6" x14ac:dyDescent="0.3">
      <c r="A136" t="s">
        <v>135</v>
      </c>
      <c r="B136" s="11">
        <v>4600</v>
      </c>
      <c r="C136" s="11">
        <v>65.709999999999994</v>
      </c>
      <c r="D136" s="8">
        <v>7000</v>
      </c>
      <c r="E136" s="13"/>
      <c r="F136" s="18"/>
    </row>
    <row r="137" spans="1:6" x14ac:dyDescent="0.3">
      <c r="A137" t="s">
        <v>136</v>
      </c>
      <c r="B137" s="11">
        <v>16.989999999999998</v>
      </c>
      <c r="C137" s="11">
        <v>6.8</v>
      </c>
      <c r="D137" s="8">
        <v>250</v>
      </c>
      <c r="E137" s="13"/>
      <c r="F137" s="18"/>
    </row>
    <row r="138" spans="1:6" x14ac:dyDescent="0.3">
      <c r="A138" t="s">
        <v>137</v>
      </c>
      <c r="B138" s="11">
        <v>29863.439999999999</v>
      </c>
      <c r="C138" s="11">
        <v>67.56</v>
      </c>
      <c r="D138" s="8">
        <v>44200</v>
      </c>
      <c r="E138" s="13">
        <v>44200</v>
      </c>
      <c r="F138" s="18">
        <f>SUM(F127:F137)</f>
        <v>0</v>
      </c>
    </row>
    <row r="139" spans="1:6" x14ac:dyDescent="0.3">
      <c r="A139" t="s">
        <v>138</v>
      </c>
      <c r="B139" s="11">
        <v>33689.31</v>
      </c>
      <c r="C139" s="11">
        <v>68.27</v>
      </c>
      <c r="D139" s="8">
        <v>49350</v>
      </c>
      <c r="E139" s="15">
        <f>E125+E138</f>
        <v>49900</v>
      </c>
      <c r="F139" s="18">
        <f>F125+F138</f>
        <v>0</v>
      </c>
    </row>
    <row r="140" spans="1:6" x14ac:dyDescent="0.3">
      <c r="A140" t="s">
        <v>139</v>
      </c>
      <c r="B140" s="11">
        <v>349532.11</v>
      </c>
      <c r="C140" s="11">
        <v>58.28</v>
      </c>
      <c r="D140" s="8">
        <v>599789</v>
      </c>
      <c r="E140" s="12">
        <f>E139+E116+E111+E106+E98+E93+E88+E82+E76+E65</f>
        <v>595500</v>
      </c>
      <c r="F140" s="18">
        <f>F65+F76+F88+F93+F98+F106+F111+F116+F125+F139</f>
        <v>131350</v>
      </c>
    </row>
    <row r="141" spans="1:6" x14ac:dyDescent="0.3">
      <c r="A141" t="s">
        <v>140</v>
      </c>
      <c r="B141" s="4">
        <v>5729.14</v>
      </c>
      <c r="C141" s="4">
        <v>-38.74</v>
      </c>
      <c r="D141" s="5">
        <v>-14788</v>
      </c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2026_Op_Bdgt_prep_V1 (1)</vt:lpstr>
      <vt:lpstr>'2026_Op_Bdgt_prep_V1 (1)'!Print_Titles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Snowden</cp:lastModifiedBy>
  <dcterms:created xsi:type="dcterms:W3CDTF">2025-09-18T19:30:54Z</dcterms:created>
  <dcterms:modified xsi:type="dcterms:W3CDTF">2025-09-18T23:46:53Z</dcterms:modified>
</cp:coreProperties>
</file>