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3740"/>
  </bookViews>
  <sheets>
    <sheet name="2014" sheetId="1" r:id="rId1"/>
    <sheet name="chart" sheetId="2" r:id="rId2"/>
    <sheet name="Orignal" sheetId="3" r:id="rId3"/>
  </sheets>
  <definedNames>
    <definedName name="Data" localSheetId="0">'2014'!$A$1:$B$264</definedName>
    <definedName name="Data" localSheetId="2">Orignal!$A$1:$B$265</definedName>
  </definedNames>
  <calcPr calcId="145621"/>
</workbook>
</file>

<file path=xl/calcChain.xml><?xml version="1.0" encoding="utf-8"?>
<calcChain xmlns="http://schemas.openxmlformats.org/spreadsheetml/2006/main">
  <c r="B262" i="1" l="1"/>
  <c r="C253" i="1"/>
  <c r="C255" i="1" s="1"/>
  <c r="C233" i="1"/>
  <c r="C138" i="1"/>
  <c r="C32" i="1" l="1"/>
  <c r="B32" i="1"/>
  <c r="C92" i="1"/>
  <c r="C82" i="1"/>
  <c r="C45" i="1"/>
  <c r="C179" i="1"/>
  <c r="C118" i="1"/>
  <c r="C124" i="1" s="1"/>
  <c r="B107" i="3"/>
  <c r="B108" i="1"/>
  <c r="C107" i="3"/>
  <c r="C108" i="1"/>
  <c r="C217" i="1" l="1"/>
  <c r="C192" i="1" l="1"/>
  <c r="C200" i="1"/>
  <c r="C168" i="1"/>
  <c r="C224" i="1"/>
  <c r="B256" i="3"/>
  <c r="B254" i="3"/>
  <c r="B234" i="3"/>
  <c r="B227" i="3"/>
  <c r="B220" i="3"/>
  <c r="B200" i="3"/>
  <c r="B192" i="3"/>
  <c r="B179" i="3"/>
  <c r="B202" i="3" s="1"/>
  <c r="B168" i="3"/>
  <c r="C132" i="3"/>
  <c r="B132" i="3"/>
  <c r="B123" i="3"/>
  <c r="B117" i="3"/>
  <c r="B90" i="3"/>
  <c r="B92" i="3" s="1"/>
  <c r="B80" i="3"/>
  <c r="C72" i="3"/>
  <c r="C92" i="3" s="1"/>
  <c r="B72" i="3"/>
  <c r="B57" i="3"/>
  <c r="B44" i="3"/>
  <c r="C31" i="3"/>
  <c r="B31" i="3"/>
  <c r="B20" i="3"/>
  <c r="C133" i="1"/>
  <c r="C202" i="1" l="1"/>
  <c r="B217" i="1"/>
  <c r="C73" i="1" l="1"/>
  <c r="C94" i="1" l="1"/>
  <c r="C258" i="1" s="1"/>
  <c r="B58" i="1"/>
  <c r="B253" i="1" l="1"/>
  <c r="B233" i="1"/>
  <c r="B224" i="1"/>
  <c r="B200" i="1"/>
  <c r="B192" i="1"/>
  <c r="B179" i="1"/>
  <c r="B168" i="1"/>
  <c r="B133" i="1"/>
  <c r="B118" i="1"/>
  <c r="B124" i="1" s="1"/>
  <c r="B92" i="1"/>
  <c r="B82" i="1"/>
  <c r="B73" i="1"/>
  <c r="B45" i="1"/>
  <c r="B20" i="1"/>
  <c r="B202" i="1" l="1"/>
  <c r="B94" i="1"/>
  <c r="B255" i="1"/>
  <c r="B259" i="3"/>
  <c r="B258" i="1" l="1"/>
</calcChain>
</file>

<file path=xl/comments1.xml><?xml version="1.0" encoding="utf-8"?>
<comments xmlns="http://schemas.openxmlformats.org/spreadsheetml/2006/main">
  <authors>
    <author>jimmy spivey</author>
  </authors>
  <commentList>
    <comment ref="C58" authorId="0">
      <text>
        <r>
          <rPr>
            <b/>
            <sz val="9"/>
            <color indexed="81"/>
            <rFont val="Tahoma"/>
            <family val="2"/>
          </rPr>
          <t>jimmy spivey:</t>
        </r>
        <r>
          <rPr>
            <sz val="9"/>
            <color indexed="81"/>
            <rFont val="Tahoma"/>
            <family val="2"/>
          </rPr>
          <t xml:space="preserve">
2% raise for place holder</t>
        </r>
      </text>
    </comment>
    <comment ref="C141" authorId="0">
      <text>
        <r>
          <rPr>
            <b/>
            <sz val="9"/>
            <color indexed="81"/>
            <rFont val="Tahoma"/>
            <family val="2"/>
          </rPr>
          <t>jimmy spivey:</t>
        </r>
        <r>
          <rPr>
            <sz val="9"/>
            <color indexed="81"/>
            <rFont val="Tahoma"/>
            <family val="2"/>
          </rPr>
          <t xml:space="preserve">
Will distribute to other missions at final.</t>
        </r>
      </text>
    </comment>
    <comment ref="C198" authorId="0">
      <text>
        <r>
          <rPr>
            <b/>
            <sz val="9"/>
            <color indexed="81"/>
            <rFont val="Tahoma"/>
            <family val="2"/>
          </rPr>
          <t>jimmy spivey:</t>
        </r>
        <r>
          <rPr>
            <sz val="9"/>
            <color indexed="81"/>
            <rFont val="Tahoma"/>
            <family val="2"/>
          </rPr>
          <t xml:space="preserve">
Jimmy increased from 250,  adults have all library budget now.</t>
        </r>
      </text>
    </comment>
    <comment ref="C205" authorId="0">
      <text>
        <r>
          <rPr>
            <b/>
            <sz val="9"/>
            <color indexed="81"/>
            <rFont val="Tahoma"/>
            <family val="2"/>
          </rPr>
          <t>jimmy spivey:</t>
        </r>
        <r>
          <rPr>
            <sz val="9"/>
            <color indexed="81"/>
            <rFont val="Tahoma"/>
            <family val="2"/>
          </rPr>
          <t xml:space="preserve">
4500 new resident
6500 billboard adverting
1000 events</t>
        </r>
      </text>
    </comment>
    <comment ref="C231" authorId="0">
      <text>
        <r>
          <rPr>
            <b/>
            <sz val="9"/>
            <color indexed="81"/>
            <rFont val="Tahoma"/>
            <family val="2"/>
          </rPr>
          <t>jimmy spivey:</t>
        </r>
        <r>
          <rPr>
            <sz val="9"/>
            <color indexed="81"/>
            <rFont val="Tahoma"/>
            <family val="2"/>
          </rPr>
          <t xml:space="preserve">
combined 5511,5195, 5184, 5185</t>
        </r>
      </text>
    </comment>
    <comment ref="C236" authorId="0">
      <text>
        <r>
          <rPr>
            <b/>
            <sz val="9"/>
            <color indexed="81"/>
            <rFont val="Tahoma"/>
            <family val="2"/>
          </rPr>
          <t>jimmy spivey:</t>
        </r>
        <r>
          <rPr>
            <sz val="9"/>
            <color indexed="81"/>
            <rFont val="Tahoma"/>
            <family val="2"/>
          </rPr>
          <t xml:space="preserve">
combined 5110, 5115,5120, 5125 and changed name from Awards Pins</t>
        </r>
      </text>
    </comment>
    <comment ref="C241" authorId="0">
      <text>
        <r>
          <rPr>
            <b/>
            <sz val="9"/>
            <color indexed="81"/>
            <rFont val="Tahoma"/>
            <family val="2"/>
          </rPr>
          <t>jimmy spivey:</t>
        </r>
        <r>
          <rPr>
            <sz val="9"/>
            <color indexed="81"/>
            <rFont val="Tahoma"/>
            <family val="2"/>
          </rPr>
          <t xml:space="preserve">
CCLI Music</t>
        </r>
      </text>
    </comment>
  </commentList>
</comments>
</file>

<file path=xl/sharedStrings.xml><?xml version="1.0" encoding="utf-8"?>
<sst xmlns="http://schemas.openxmlformats.org/spreadsheetml/2006/main" count="478" uniqueCount="253">
  <si>
    <t>Webster Presbyterian Church</t>
  </si>
  <si>
    <t>Analysis of Revenues &amp; Expenses</t>
  </si>
  <si>
    <t xml:space="preserve"> 2013</t>
  </si>
  <si>
    <t>Headings and Account</t>
  </si>
  <si>
    <t>Annual Budget 2013</t>
  </si>
  <si>
    <t>Proposed 2014</t>
  </si>
  <si>
    <t>Revenues</t>
  </si>
  <si>
    <t xml:space="preserve">   Contributions &amp; Revenue</t>
  </si>
  <si>
    <t xml:space="preserve">      Contributions</t>
  </si>
  <si>
    <t xml:space="preserve">               4100 - Support - Pledged</t>
  </si>
  <si>
    <t xml:space="preserve">               4105 - Support - Non-pledged</t>
  </si>
  <si>
    <t xml:space="preserve">               4110 - Support - Prior Year</t>
  </si>
  <si>
    <t xml:space="preserve">               4115 - Loose Plate Offering</t>
  </si>
  <si>
    <t xml:space="preserve">        Total Contributions</t>
  </si>
  <si>
    <t xml:space="preserve">      Other Revenue</t>
  </si>
  <si>
    <t xml:space="preserve">               4135 - Interest Income</t>
  </si>
  <si>
    <t xml:space="preserve">               4140 - Other Income</t>
  </si>
  <si>
    <t xml:space="preserve">               4501 - Interest Income - Bldg Fund</t>
  </si>
  <si>
    <t xml:space="preserve">        Total Other Revenue</t>
  </si>
  <si>
    <t xml:space="preserve">     Total Contributions &amp; Revenue</t>
  </si>
  <si>
    <t>2012 Roll-Thru</t>
  </si>
  <si>
    <t xml:space="preserve">  Total Revenues</t>
  </si>
  <si>
    <t>Expenses</t>
  </si>
  <si>
    <t xml:space="preserve">   Administration/Personnel</t>
  </si>
  <si>
    <t xml:space="preserve">      Office</t>
  </si>
  <si>
    <t xml:space="preserve">               6120 - Computers</t>
  </si>
  <si>
    <t xml:space="preserve">               6140 - Office Supplies</t>
  </si>
  <si>
    <t xml:space="preserve">               6145 - Postage</t>
  </si>
  <si>
    <t xml:space="preserve">               6149 - Stationery</t>
  </si>
  <si>
    <t xml:space="preserve">               6155 - Telephone</t>
  </si>
  <si>
    <t xml:space="preserve">        Total Office</t>
  </si>
  <si>
    <t xml:space="preserve">      Personnel</t>
  </si>
  <si>
    <t xml:space="preserve">          Pastoral Staff</t>
  </si>
  <si>
    <t xml:space="preserve">          Assoc.  Pastor</t>
  </si>
  <si>
    <t>Total Assoc Pastor Terms of Call</t>
  </si>
  <si>
    <t xml:space="preserve">          Interim Pastor</t>
  </si>
  <si>
    <t>Total Interim Pastor Terms of Call</t>
  </si>
  <si>
    <t>Program Staff</t>
  </si>
  <si>
    <t xml:space="preserve">               6008 - Youth Ministry Coordinator</t>
  </si>
  <si>
    <t xml:space="preserve">               6016 - Children Coordinator</t>
  </si>
  <si>
    <t xml:space="preserve">               6062  - Children Coordinator Continuing Education</t>
  </si>
  <si>
    <t xml:space="preserve">               6024 - Assoc. Music Dir.</t>
  </si>
  <si>
    <t xml:space="preserve">               6025 - Music Director Compens</t>
  </si>
  <si>
    <t xml:space="preserve">               6030 - Subst Music Director Compens</t>
  </si>
  <si>
    <t xml:space="preserve">               6035 - Organist Compensation</t>
  </si>
  <si>
    <t xml:space="preserve">               6040 - Subst Organist Compens</t>
  </si>
  <si>
    <t xml:space="preserve">               5179 - Professional Development -Music</t>
  </si>
  <si>
    <t xml:space="preserve">               5256 - Yth Leadership Development</t>
  </si>
  <si>
    <t xml:space="preserve">               5180 - Professional Memberships</t>
  </si>
  <si>
    <t>Total Program Staff</t>
  </si>
  <si>
    <t>Support Staff</t>
  </si>
  <si>
    <t xml:space="preserve">               6020 -  Secretary</t>
  </si>
  <si>
    <t xml:space="preserve">               6021 - Office Temp.</t>
  </si>
  <si>
    <t xml:space="preserve">               6041 - Bookkeeper</t>
  </si>
  <si>
    <t xml:space="preserve">               6055 - Nursery Staff</t>
  </si>
  <si>
    <t>Total Support Staff</t>
  </si>
  <si>
    <t xml:space="preserve">      Pastor Nominating Committee</t>
  </si>
  <si>
    <t xml:space="preserve">               5901 - Pastor Search</t>
  </si>
  <si>
    <t xml:space="preserve">        Total Pastor Nominating Committee</t>
  </si>
  <si>
    <t xml:space="preserve">  General Personnel</t>
  </si>
  <si>
    <t xml:space="preserve">               6060 - Payroll Taxes</t>
  </si>
  <si>
    <t xml:space="preserve">               6131 - Payroll expenses</t>
  </si>
  <si>
    <t xml:space="preserve">               5209 -Background Checks</t>
  </si>
  <si>
    <t xml:space="preserve">        Total General Personnel</t>
  </si>
  <si>
    <t>Total Administration and Personnel</t>
  </si>
  <si>
    <t>Campus Management</t>
  </si>
  <si>
    <t xml:space="preserve">               6045 - Janitorial Services</t>
  </si>
  <si>
    <t xml:space="preserve">               6210 - Custodial Supplies</t>
  </si>
  <si>
    <t xml:space="preserve">               6165 - Copier Maint/Expenses</t>
  </si>
  <si>
    <t xml:space="preserve">               6215 - Fire Alarm</t>
  </si>
  <si>
    <t xml:space="preserve">               6220 - Paper Supplies</t>
  </si>
  <si>
    <t xml:space="preserve">               6225 - Repairs and Maintenance</t>
  </si>
  <si>
    <t xml:space="preserve">               6230 - Lawn Maintenance</t>
  </si>
  <si>
    <t xml:space="preserve">               6240 - Util - Electricity</t>
  </si>
  <si>
    <t xml:space="preserve">               6245 - Util - Gas</t>
  </si>
  <si>
    <t xml:space="preserve">               6250 - Util - Trash</t>
  </si>
  <si>
    <t xml:space="preserve">               6255 - Util - Water</t>
  </si>
  <si>
    <t xml:space="preserve">               xxxx - Electronic Sign</t>
  </si>
  <si>
    <t>Total Campus Management</t>
  </si>
  <si>
    <t xml:space="preserve">   Care</t>
  </si>
  <si>
    <t xml:space="preserve">      Deacons</t>
  </si>
  <si>
    <t xml:space="preserve">               5505 - Deacon Supplies</t>
  </si>
  <si>
    <t xml:space="preserve">               5506 - Deacon Care Baskets</t>
  </si>
  <si>
    <t xml:space="preserve">               5509 - Prayer Chain</t>
  </si>
  <si>
    <t xml:space="preserve">               5510 - Deacon Training</t>
  </si>
  <si>
    <t xml:space="preserve">               5515 - Memorial Receptions</t>
  </si>
  <si>
    <t xml:space="preserve">               5525 - Pastoral Care Discretionary Fund</t>
  </si>
  <si>
    <t xml:space="preserve">     Total Deacons</t>
  </si>
  <si>
    <t xml:space="preserve">    Stephen Ministry</t>
  </si>
  <si>
    <t xml:space="preserve">               5530 - Stephen Ministry</t>
  </si>
  <si>
    <t xml:space="preserve">    Total Stephen Minister</t>
  </si>
  <si>
    <t>Total Care</t>
  </si>
  <si>
    <t xml:space="preserve">      Communications</t>
  </si>
  <si>
    <t xml:space="preserve">               5329 - Print media ads.</t>
  </si>
  <si>
    <t xml:space="preserve">               5332 - Direct mailings</t>
  </si>
  <si>
    <t xml:space="preserve">               xxxx - Brochures</t>
  </si>
  <si>
    <t xml:space="preserve">               5288 - Media &amp; Resource Center</t>
  </si>
  <si>
    <t xml:space="preserve">        Total Communications</t>
  </si>
  <si>
    <t xml:space="preserve">   Fellowship</t>
  </si>
  <si>
    <t xml:space="preserve">               5300 - Kitchen  and Fellowship Supplies</t>
  </si>
  <si>
    <t xml:space="preserve">               5320 - Fellowship Events</t>
  </si>
  <si>
    <t xml:space="preserve"> Total Fellowship</t>
  </si>
  <si>
    <t>Mission</t>
  </si>
  <si>
    <t xml:space="preserve">               5720 - Bay Area Turning Point</t>
  </si>
  <si>
    <t xml:space="preserve">               5725 - CEDEPCA</t>
  </si>
  <si>
    <t xml:space="preserve">               5730 - Camp Cho Yeh</t>
  </si>
  <si>
    <t xml:space="preserve">               5735 - Community Assistance</t>
  </si>
  <si>
    <t xml:space="preserve">               5736 - Family Promise</t>
  </si>
  <si>
    <t xml:space="preserve">               5737 - Guatemala</t>
  </si>
  <si>
    <t xml:space="preserve">               5740 - Habitat for Humanity</t>
  </si>
  <si>
    <t xml:space="preserve">               5743 - Houston Campus Ministry</t>
  </si>
  <si>
    <t xml:space="preserve">               5745 - Hunger Team</t>
  </si>
  <si>
    <t xml:space="preserve">               5746 - Hurricane &amp; Disaster Relief - PDA</t>
  </si>
  <si>
    <t xml:space="preserve">               5749 - Institute for Civility</t>
  </si>
  <si>
    <t xml:space="preserve">               5750 - Interfaith Caring Ministries</t>
  </si>
  <si>
    <t xml:space="preserve">               5751 - Life Center</t>
  </si>
  <si>
    <t xml:space="preserve">               5755 - Meals on Wheels</t>
  </si>
  <si>
    <t xml:space="preserve">               5757 - Member Benevolence</t>
  </si>
  <si>
    <t xml:space="preserve">               5770 - Peacemaking Offering</t>
  </si>
  <si>
    <t xml:space="preserve">               5775 - POP</t>
  </si>
  <si>
    <t xml:space="preserve">               5780 - Presb. Children's Home</t>
  </si>
  <si>
    <t xml:space="preserve">               5782 - Presb. Service Center</t>
  </si>
  <si>
    <t xml:space="preserve">               5785 - Presbytery</t>
  </si>
  <si>
    <t xml:space="preserve">               xxxx - Synod Mission</t>
  </si>
  <si>
    <t xml:space="preserve">               xxxx - General Assembly Mission</t>
  </si>
  <si>
    <t xml:space="preserve">               5790 - Samaritan Counseling Cntr</t>
  </si>
  <si>
    <t xml:space="preserve">               5795 - Seafarer Center</t>
  </si>
  <si>
    <t xml:space="preserve">               5800 - UBUNTU</t>
  </si>
  <si>
    <t xml:space="preserve">               5801 - Vellore Christian Medical College</t>
  </si>
  <si>
    <t xml:space="preserve">               6109 - Presbytery per capita</t>
  </si>
  <si>
    <t xml:space="preserve">               xxxx - Fund for Theological Education</t>
  </si>
  <si>
    <t xml:space="preserve">     Total Mission</t>
  </si>
  <si>
    <t xml:space="preserve">   Nurture</t>
  </si>
  <si>
    <t xml:space="preserve">      Children's Ministry</t>
  </si>
  <si>
    <t xml:space="preserve">               5201 -  Bibles</t>
  </si>
  <si>
    <t xml:space="preserve">               5220 -  Music Ministry</t>
  </si>
  <si>
    <t xml:space="preserve">               5225 - Curriculum</t>
  </si>
  <si>
    <t xml:space="preserve">               5250 - Children Special Events</t>
  </si>
  <si>
    <t xml:space="preserve">               5260 - Vacation Bible School</t>
  </si>
  <si>
    <t xml:space="preserve">        Total Children's Ministry</t>
  </si>
  <si>
    <t xml:space="preserve">      Youth Ministry</t>
  </si>
  <si>
    <t xml:space="preserve">               5254 - Bibles</t>
  </si>
  <si>
    <t xml:space="preserve">               5255 -  Mission</t>
  </si>
  <si>
    <t xml:space="preserve">               5257 - Special Events</t>
  </si>
  <si>
    <t xml:space="preserve">               5258 - Christian Education Supplies</t>
  </si>
  <si>
    <t xml:space="preserve">               5265 - Curriculum</t>
  </si>
  <si>
    <t xml:space="preserve">               5270 - Sr. Hi Mission Trip</t>
  </si>
  <si>
    <t xml:space="preserve">               5271 - Jr. Mission Trip</t>
  </si>
  <si>
    <t xml:space="preserve">               5272 - Sr. High Conferences</t>
  </si>
  <si>
    <t xml:space="preserve">               5273 - Jr. High Conferences</t>
  </si>
  <si>
    <t xml:space="preserve">              xxxx - Confirmation Class</t>
  </si>
  <si>
    <t xml:space="preserve">        Total Youth Ministry</t>
  </si>
  <si>
    <t xml:space="preserve">      Adult Ministry</t>
  </si>
  <si>
    <t xml:space="preserve">               5200 - Adult Education</t>
  </si>
  <si>
    <t xml:space="preserve">               5248 - Parenting classes &amp; Workshops</t>
  </si>
  <si>
    <t xml:space="preserve">               5280 - Curriculum</t>
  </si>
  <si>
    <t xml:space="preserve">               5282 - Supplies</t>
  </si>
  <si>
    <t xml:space="preserve">               5269 - Library </t>
  </si>
  <si>
    <t xml:space="preserve">               5289 - Women's Ministry</t>
  </si>
  <si>
    <t xml:space="preserve">        Total Adult Ministry</t>
  </si>
  <si>
    <t xml:space="preserve">     Total Nurture</t>
  </si>
  <si>
    <t xml:space="preserve">  Outreach</t>
  </si>
  <si>
    <t xml:space="preserve">               5330 - Outreach</t>
  </si>
  <si>
    <t xml:space="preserve">        Total Outreach</t>
  </si>
  <si>
    <t xml:space="preserve">     Session</t>
  </si>
  <si>
    <t xml:space="preserve">            6080 -Session</t>
  </si>
  <si>
    <t xml:space="preserve">       Total Session</t>
  </si>
  <si>
    <t xml:space="preserve">   Stewardship &amp; Finance</t>
  </si>
  <si>
    <t xml:space="preserve">               6110 - Bank Charges</t>
  </si>
  <si>
    <t xml:space="preserve">               6135 - Insurance</t>
  </si>
  <si>
    <t xml:space="preserve">               6115 - Interest - Mortgage</t>
  </si>
  <si>
    <t xml:space="preserve">               6150 - Stewardship</t>
  </si>
  <si>
    <t xml:space="preserve">               6290 - Mortgage Principal</t>
  </si>
  <si>
    <t xml:space="preserve">     Total Stewardship &amp; Finance</t>
  </si>
  <si>
    <t xml:space="preserve">   Welcoming</t>
  </si>
  <si>
    <t xml:space="preserve">               5326 - Connecting</t>
  </si>
  <si>
    <t xml:space="preserve">               5328 - Engaging</t>
  </si>
  <si>
    <t xml:space="preserve">               5331 - Hosting</t>
  </si>
  <si>
    <t xml:space="preserve">     Total Welcoming</t>
  </si>
  <si>
    <t>Worship and Music</t>
  </si>
  <si>
    <t xml:space="preserve">   Worship</t>
  </si>
  <si>
    <t xml:space="preserve">               5109 - Audio-Visual Maintenance</t>
  </si>
  <si>
    <t xml:space="preserve">               5185 - Worship Supplies-General</t>
  </si>
  <si>
    <t xml:space="preserve">               5190 - Worship Supply-Communion</t>
  </si>
  <si>
    <t xml:space="preserve">     Total Worship</t>
  </si>
  <si>
    <t>Music</t>
  </si>
  <si>
    <t xml:space="preserve">               5110 - Award Pins</t>
  </si>
  <si>
    <t xml:space="preserve">               5115 - Clinicians</t>
  </si>
  <si>
    <t xml:space="preserve">               5120 - Clinicians -Handbells</t>
  </si>
  <si>
    <t xml:space="preserve">               5125 - Clinicians - Recorder</t>
  </si>
  <si>
    <t xml:space="preserve">               5130 - Handbell Repair/Pads</t>
  </si>
  <si>
    <t xml:space="preserve">               5135 - Licensing</t>
  </si>
  <si>
    <t xml:space="preserve">               5140 - Music - Choirs/Voice</t>
  </si>
  <si>
    <t xml:space="preserve">               5145 - Music - Handbells</t>
  </si>
  <si>
    <t xml:space="preserve">               5147 - Music-Instrumental</t>
  </si>
  <si>
    <t xml:space="preserve">               5150 - Music Software</t>
  </si>
  <si>
    <t xml:space="preserve">               5155 - Music - Recorder</t>
  </si>
  <si>
    <t xml:space="preserve">               5160 - Music - Strings</t>
  </si>
  <si>
    <t xml:space="preserve">               5165 - Organ Maintenance</t>
  </si>
  <si>
    <t xml:space="preserve">               5170 - Organ Tuning</t>
  </si>
  <si>
    <t xml:space="preserve">               5175 - Piano Tuning</t>
  </si>
  <si>
    <t xml:space="preserve">              xxxx - Praise Band</t>
  </si>
  <si>
    <t xml:space="preserve">               5182 - Special Service Musicians</t>
  </si>
  <si>
    <t>Total Music</t>
  </si>
  <si>
    <t>Total Worship and Music</t>
  </si>
  <si>
    <t>Total Expenses</t>
  </si>
  <si>
    <t/>
  </si>
  <si>
    <t xml:space="preserve">               5240 - Program &amp; Support Staff Training</t>
  </si>
  <si>
    <t xml:space="preserve">               5946 - Annual Cash Salary</t>
  </si>
  <si>
    <t xml:space="preserve">               5950 - Study Leave Allowance*</t>
  </si>
  <si>
    <t xml:space="preserve">               5955 - Board of Penision Dues *</t>
  </si>
  <si>
    <t>*= Not part of Effective Salary</t>
  </si>
  <si>
    <t xml:space="preserve">               5960 -  Medical Supplement Voucher</t>
  </si>
  <si>
    <t xml:space="preserve">               5965 -  Pastor Discretionary*</t>
  </si>
  <si>
    <t xml:space="preserve">               5975 - Auto Allowance at IRS Rate*</t>
  </si>
  <si>
    <t xml:space="preserve">               5971 -  Housing and Utility</t>
  </si>
  <si>
    <t xml:space="preserve">               6160 - Cell Phone Allowance*</t>
  </si>
  <si>
    <t xml:space="preserve">               xxxx - Differed Income</t>
  </si>
  <si>
    <t xml:space="preserve">               5980 - Annual Cash Salary</t>
  </si>
  <si>
    <t xml:space="preserve">               5981 - Housing and Utility</t>
  </si>
  <si>
    <t xml:space="preserve">               5982 - Study Leave Allowance*</t>
  </si>
  <si>
    <t xml:space="preserve">               5983 - Auto Allowance at IRS Rate*</t>
  </si>
  <si>
    <t xml:space="preserve">               5984 - Board of Penision Dues *</t>
  </si>
  <si>
    <t xml:space="preserve">               5985 -  Soc. Sec. Compensation *</t>
  </si>
  <si>
    <t xml:space="preserve">               5986 - Medical Supplement Voucher</t>
  </si>
  <si>
    <t xml:space="preserve">               5988 -  Books, Prof. Dues*</t>
  </si>
  <si>
    <t xml:space="preserve">               xxxx - Cell Phone Reimbursement*</t>
  </si>
  <si>
    <t xml:space="preserve">               5205 -  Children's Supplies</t>
  </si>
  <si>
    <t xml:space="preserve">               xxxx - Operating Reserve</t>
  </si>
  <si>
    <t>add workers comp insurance</t>
  </si>
  <si>
    <t>Newsletter</t>
  </si>
  <si>
    <t>Newspaper Advertising</t>
  </si>
  <si>
    <t>Banner Expenses</t>
  </si>
  <si>
    <t>Internet Website</t>
  </si>
  <si>
    <t>Electronic Sign</t>
  </si>
  <si>
    <t>Brochures</t>
  </si>
  <si>
    <t xml:space="preserve">               5329 - Newsletter</t>
  </si>
  <si>
    <t xml:space="preserve">               5332 - Newspaper Advertising</t>
  </si>
  <si>
    <t xml:space="preserve">               5288 - Internet Website</t>
  </si>
  <si>
    <t xml:space="preserve">               xxxx - Brochures &amp; Banners</t>
  </si>
  <si>
    <t xml:space="preserve">               xxxx - Support Staff Training</t>
  </si>
  <si>
    <t xml:space="preserve">               5240 - Program Staff Training</t>
  </si>
  <si>
    <t xml:space="preserve">               5111 - Audio-Visual Upgrades</t>
  </si>
  <si>
    <t xml:space="preserve">               xxxx - Video Liscensing</t>
  </si>
  <si>
    <t>2013 Approved WPC Budget</t>
  </si>
  <si>
    <t>2013 to 2014 Change</t>
  </si>
  <si>
    <t xml:space="preserve">               5110 - Music Volunteer Development</t>
  </si>
  <si>
    <t>Total Communications</t>
  </si>
  <si>
    <t>Total Stewardship &amp; Finance</t>
  </si>
  <si>
    <t>Total Welcoming</t>
  </si>
  <si>
    <t>Total Outreach</t>
  </si>
  <si>
    <t>Total Mission</t>
  </si>
  <si>
    <t>Total Nurture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</si>
</sst>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##,###,##0.0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2" fillId="0" borderId="0" xfId="0" applyNumberFormat="1" applyFont="1"/>
    <xf numFmtId="49" fontId="2" fillId="2" borderId="0" xfId="0" applyNumberFormat="1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49" fontId="0" fillId="0" borderId="0" xfId="0" applyNumberFormat="1"/>
    <xf numFmtId="164" fontId="0" fillId="0" borderId="0" xfId="0" applyNumberFormat="1"/>
    <xf numFmtId="49" fontId="0" fillId="2" borderId="0" xfId="0" applyNumberFormat="1" applyFill="1"/>
    <xf numFmtId="164" fontId="0" fillId="2" borderId="0" xfId="0" applyNumberFormat="1" applyFill="1"/>
    <xf numFmtId="8" fontId="0" fillId="2" borderId="0" xfId="0" applyNumberFormat="1" applyFill="1"/>
    <xf numFmtId="8" fontId="0" fillId="0" borderId="0" xfId="0" applyNumberFormat="1"/>
    <xf numFmtId="49" fontId="3" fillId="0" borderId="0" xfId="0" applyNumberFormat="1" applyFont="1"/>
    <xf numFmtId="49" fontId="2" fillId="0" borderId="0" xfId="0" applyNumberFormat="1" applyFont="1" applyFill="1"/>
    <xf numFmtId="8" fontId="0" fillId="0" borderId="0" xfId="0" applyNumberFormat="1" applyFill="1"/>
    <xf numFmtId="49" fontId="0" fillId="0" borderId="0" xfId="0" applyNumberFormat="1" applyFill="1"/>
    <xf numFmtId="8" fontId="2" fillId="2" borderId="0" xfId="0" applyNumberFormat="1" applyFont="1" applyFill="1"/>
    <xf numFmtId="8" fontId="2" fillId="0" borderId="0" xfId="0" applyNumberFormat="1" applyFont="1"/>
    <xf numFmtId="0" fontId="4" fillId="0" borderId="0" xfId="0" applyFont="1" applyFill="1" applyBorder="1"/>
    <xf numFmtId="8" fontId="1" fillId="0" borderId="0" xfId="0" applyNumberFormat="1" applyFont="1"/>
    <xf numFmtId="49" fontId="3" fillId="0" borderId="0" xfId="0" applyNumberFormat="1" applyFont="1" applyFill="1"/>
    <xf numFmtId="49" fontId="0" fillId="0" borderId="0" xfId="0" applyNumberFormat="1" applyFont="1" applyFill="1"/>
    <xf numFmtId="49" fontId="5" fillId="0" borderId="0" xfId="0" applyNumberFormat="1" applyFont="1"/>
    <xf numFmtId="49" fontId="5" fillId="2" borderId="0" xfId="0" applyNumberFormat="1" applyFont="1" applyFill="1"/>
    <xf numFmtId="49" fontId="0" fillId="3" borderId="0" xfId="0" applyNumberFormat="1" applyFill="1"/>
    <xf numFmtId="0" fontId="0" fillId="0" borderId="0" xfId="0"/>
    <xf numFmtId="8" fontId="0" fillId="2" borderId="0" xfId="0" applyNumberFormat="1" applyFill="1"/>
    <xf numFmtId="8" fontId="0" fillId="0" borderId="0" xfId="0" applyNumberFormat="1"/>
    <xf numFmtId="8" fontId="0" fillId="0" borderId="0" xfId="0" applyNumberFormat="1" applyFill="1"/>
    <xf numFmtId="8" fontId="2" fillId="2" borderId="0" xfId="0" applyNumberFormat="1" applyFont="1" applyFill="1"/>
    <xf numFmtId="8" fontId="2" fillId="0" borderId="0" xfId="0" applyNumberFormat="1" applyFont="1"/>
    <xf numFmtId="0" fontId="0" fillId="0" borderId="0" xfId="0" applyFill="1"/>
    <xf numFmtId="8" fontId="5" fillId="0" borderId="0" xfId="0" applyNumberFormat="1" applyFont="1"/>
    <xf numFmtId="8" fontId="8" fillId="0" borderId="0" xfId="0" applyNumberFormat="1" applyFont="1"/>
    <xf numFmtId="8" fontId="2" fillId="2" borderId="0" xfId="0" applyNumberFormat="1" applyFont="1" applyFill="1"/>
    <xf numFmtId="8" fontId="2" fillId="0" borderId="0" xfId="0" applyNumberFormat="1" applyFont="1"/>
    <xf numFmtId="8" fontId="0" fillId="2" borderId="0" xfId="0" applyNumberFormat="1" applyFill="1"/>
    <xf numFmtId="8" fontId="0" fillId="0" borderId="0" xfId="0" applyNumberFormat="1"/>
    <xf numFmtId="8" fontId="0" fillId="0" borderId="0" xfId="0" applyNumberFormat="1"/>
    <xf numFmtId="8" fontId="0" fillId="0" borderId="0" xfId="0" applyNumberFormat="1"/>
    <xf numFmtId="0" fontId="0" fillId="0" borderId="0" xfId="0"/>
    <xf numFmtId="8" fontId="0" fillId="0" borderId="0" xfId="0" applyNumberFormat="1"/>
    <xf numFmtId="8" fontId="0" fillId="0" borderId="0" xfId="0" applyNumberFormat="1"/>
    <xf numFmtId="8" fontId="0" fillId="0" borderId="0" xfId="0" applyNumberFormat="1"/>
    <xf numFmtId="8" fontId="0" fillId="0" borderId="0" xfId="0" applyNumberFormat="1" applyBorder="1"/>
    <xf numFmtId="165" fontId="9" fillId="0" borderId="0" xfId="0" applyNumberFormat="1" applyFont="1" applyBorder="1" applyAlignment="1">
      <alignment horizontal="center" vertical="center" wrapText="1"/>
    </xf>
    <xf numFmtId="8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Proposed Budget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chart!$A$1:$A$11</c:f>
              <c:strCache>
                <c:ptCount val="11"/>
                <c:pt idx="0">
                  <c:v>Total Administration and Personnel</c:v>
                </c:pt>
                <c:pt idx="1">
                  <c:v>Total Campus Management</c:v>
                </c:pt>
                <c:pt idx="2">
                  <c:v>Total Care</c:v>
                </c:pt>
                <c:pt idx="3">
                  <c:v>Total Communications</c:v>
                </c:pt>
                <c:pt idx="4">
                  <c:v> Total Fellowship</c:v>
                </c:pt>
                <c:pt idx="5">
                  <c:v>Total Mission</c:v>
                </c:pt>
                <c:pt idx="6">
                  <c:v>Total Nurture</c:v>
                </c:pt>
                <c:pt idx="7">
                  <c:v>Total Outreach</c:v>
                </c:pt>
                <c:pt idx="8">
                  <c:v>Total Stewardship &amp; Finance</c:v>
                </c:pt>
                <c:pt idx="9">
                  <c:v>Total Welcoming</c:v>
                </c:pt>
                <c:pt idx="10">
                  <c:v>Total Worship and Music</c:v>
                </c:pt>
              </c:strCache>
            </c:strRef>
          </c:cat>
          <c:val>
            <c:numRef>
              <c:f>chart!$B$1:$B$11</c:f>
              <c:numCache>
                <c:formatCode>"$"#,##0.00_);[Red]\("$"#,##0.00\)</c:formatCode>
                <c:ptCount val="11"/>
                <c:pt idx="0">
                  <c:v>391317.5</c:v>
                </c:pt>
                <c:pt idx="1">
                  <c:v>95445</c:v>
                </c:pt>
                <c:pt idx="2">
                  <c:v>1415</c:v>
                </c:pt>
                <c:pt idx="3">
                  <c:v>4570</c:v>
                </c:pt>
                <c:pt idx="4">
                  <c:v>2300</c:v>
                </c:pt>
                <c:pt idx="5">
                  <c:v>45000</c:v>
                </c:pt>
                <c:pt idx="6">
                  <c:v>14350</c:v>
                </c:pt>
                <c:pt idx="7">
                  <c:v>12000</c:v>
                </c:pt>
                <c:pt idx="8">
                  <c:v>135101</c:v>
                </c:pt>
                <c:pt idx="9">
                  <c:v>750</c:v>
                </c:pt>
                <c:pt idx="10">
                  <c:v>14990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23811</xdr:rowOff>
    </xdr:from>
    <xdr:to>
      <xdr:col>15</xdr:col>
      <xdr:colOff>438150</xdr:colOff>
      <xdr:row>30</xdr:row>
      <xdr:rowOff>133350</xdr:rowOff>
    </xdr:to>
    <xdr:graphicFrame macro="">
      <xdr:nvGraphicFramePr>
        <xdr:cNvPr id="2" name="Chart 1" title="WPC 2014 Proposed Budge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64"/>
  <sheetViews>
    <sheetView tabSelected="1" zoomScaleNormal="100" workbookViewId="0">
      <selection activeCell="E204" sqref="E204"/>
    </sheetView>
  </sheetViews>
  <sheetFormatPr defaultRowHeight="15" x14ac:dyDescent="0.25"/>
  <cols>
    <col min="1" max="1" width="44.5703125" customWidth="1"/>
    <col min="2" max="2" width="18.7109375" bestFit="1" customWidth="1"/>
    <col min="3" max="3" width="20" customWidth="1"/>
    <col min="4" max="4" width="17.7109375" customWidth="1"/>
  </cols>
  <sheetData>
    <row r="1" spans="1:3" x14ac:dyDescent="0.25">
      <c r="A1" s="1" t="s">
        <v>0</v>
      </c>
    </row>
    <row r="2" spans="1:3" x14ac:dyDescent="0.25">
      <c r="A2" s="2" t="s">
        <v>1</v>
      </c>
      <c r="B2" s="3"/>
    </row>
    <row r="3" spans="1:3" x14ac:dyDescent="0.25">
      <c r="A3" s="1" t="s">
        <v>2</v>
      </c>
    </row>
    <row r="4" spans="1:3" x14ac:dyDescent="0.25">
      <c r="A4" s="4" t="s">
        <v>3</v>
      </c>
      <c r="B4" s="4" t="s">
        <v>4</v>
      </c>
      <c r="C4" s="4" t="s">
        <v>5</v>
      </c>
    </row>
    <row r="5" spans="1:3" ht="18.75" x14ac:dyDescent="0.3">
      <c r="A5" s="21" t="s">
        <v>6</v>
      </c>
      <c r="B5" s="6"/>
    </row>
    <row r="6" spans="1:3" x14ac:dyDescent="0.25">
      <c r="A6" s="7" t="s">
        <v>7</v>
      </c>
      <c r="B6" s="8"/>
      <c r="C6" s="8"/>
    </row>
    <row r="7" spans="1:3" x14ac:dyDescent="0.25">
      <c r="A7" s="5" t="s">
        <v>8</v>
      </c>
      <c r="B7" s="6"/>
    </row>
    <row r="8" spans="1:3" x14ac:dyDescent="0.25">
      <c r="A8" s="7" t="s">
        <v>9</v>
      </c>
      <c r="B8" s="9">
        <v>594792</v>
      </c>
      <c r="C8" s="10"/>
    </row>
    <row r="9" spans="1:3" x14ac:dyDescent="0.25">
      <c r="A9" s="5" t="s">
        <v>10</v>
      </c>
      <c r="B9" s="10">
        <v>32423</v>
      </c>
      <c r="C9" s="10"/>
    </row>
    <row r="10" spans="1:3" x14ac:dyDescent="0.25">
      <c r="A10" s="7" t="s">
        <v>11</v>
      </c>
      <c r="B10" s="9">
        <v>0</v>
      </c>
      <c r="C10" s="10"/>
    </row>
    <row r="11" spans="1:3" x14ac:dyDescent="0.25">
      <c r="A11" s="5" t="s">
        <v>12</v>
      </c>
      <c r="B11" s="10">
        <v>0</v>
      </c>
      <c r="C11" s="10"/>
    </row>
    <row r="12" spans="1:3" x14ac:dyDescent="0.25">
      <c r="A12" s="7" t="s">
        <v>13</v>
      </c>
      <c r="B12" s="9">
        <v>627215</v>
      </c>
      <c r="C12" s="10"/>
    </row>
    <row r="13" spans="1:3" x14ac:dyDescent="0.25">
      <c r="A13" s="5" t="s">
        <v>14</v>
      </c>
      <c r="B13" s="10"/>
      <c r="C13" s="10"/>
    </row>
    <row r="14" spans="1:3" x14ac:dyDescent="0.25">
      <c r="A14" s="7" t="s">
        <v>15</v>
      </c>
      <c r="B14" s="9">
        <v>0</v>
      </c>
      <c r="C14" s="10"/>
    </row>
    <row r="15" spans="1:3" x14ac:dyDescent="0.25">
      <c r="A15" s="5" t="s">
        <v>16</v>
      </c>
      <c r="B15" s="10">
        <v>0</v>
      </c>
      <c r="C15" s="10"/>
    </row>
    <row r="16" spans="1:3" x14ac:dyDescent="0.25">
      <c r="A16" s="7" t="s">
        <v>17</v>
      </c>
      <c r="B16" s="9">
        <v>0</v>
      </c>
      <c r="C16" s="10"/>
    </row>
    <row r="17" spans="1:3" x14ac:dyDescent="0.25">
      <c r="A17" s="5" t="s">
        <v>18</v>
      </c>
      <c r="B17" s="10">
        <v>0</v>
      </c>
      <c r="C17" s="10"/>
    </row>
    <row r="18" spans="1:3" x14ac:dyDescent="0.25">
      <c r="A18" s="7" t="s">
        <v>19</v>
      </c>
      <c r="B18" s="9">
        <v>627215</v>
      </c>
      <c r="C18" s="10"/>
    </row>
    <row r="19" spans="1:3" x14ac:dyDescent="0.25">
      <c r="A19" s="7" t="s">
        <v>20</v>
      </c>
      <c r="B19" s="9">
        <v>42157</v>
      </c>
      <c r="C19" s="10"/>
    </row>
    <row r="20" spans="1:3" x14ac:dyDescent="0.25">
      <c r="A20" s="5" t="s">
        <v>21</v>
      </c>
      <c r="B20" s="10">
        <f>SUM(B18:B19)</f>
        <v>669372</v>
      </c>
      <c r="C20" s="10"/>
    </row>
    <row r="21" spans="1:3" x14ac:dyDescent="0.25">
      <c r="A21" s="5"/>
      <c r="B21" s="10"/>
      <c r="C21" s="10"/>
    </row>
    <row r="22" spans="1:3" ht="18.75" x14ac:dyDescent="0.3">
      <c r="A22" s="22" t="s">
        <v>22</v>
      </c>
      <c r="B22" s="9"/>
      <c r="C22" s="10"/>
    </row>
    <row r="23" spans="1:3" x14ac:dyDescent="0.25">
      <c r="A23" s="7"/>
      <c r="B23" s="9"/>
      <c r="C23" s="10"/>
    </row>
    <row r="24" spans="1:3" ht="15.75" x14ac:dyDescent="0.25">
      <c r="A24" s="11" t="s">
        <v>23</v>
      </c>
      <c r="B24" s="10"/>
      <c r="C24" s="10"/>
    </row>
    <row r="25" spans="1:3" x14ac:dyDescent="0.25">
      <c r="A25" s="1" t="s">
        <v>24</v>
      </c>
      <c r="B25" s="10"/>
      <c r="C25" s="10"/>
    </row>
    <row r="26" spans="1:3" x14ac:dyDescent="0.25">
      <c r="A26" s="7" t="s">
        <v>25</v>
      </c>
      <c r="B26" s="9">
        <v>6400</v>
      </c>
      <c r="C26" s="37">
        <v>6760</v>
      </c>
    </row>
    <row r="27" spans="1:3" x14ac:dyDescent="0.25">
      <c r="A27" s="7" t="s">
        <v>26</v>
      </c>
      <c r="B27" s="9">
        <v>4110</v>
      </c>
      <c r="C27" s="37">
        <v>4110</v>
      </c>
    </row>
    <row r="28" spans="1:3" x14ac:dyDescent="0.25">
      <c r="A28" s="5" t="s">
        <v>27</v>
      </c>
      <c r="B28" s="10">
        <v>3400</v>
      </c>
      <c r="C28" s="37">
        <v>3400</v>
      </c>
    </row>
    <row r="29" spans="1:3" x14ac:dyDescent="0.25">
      <c r="A29" s="7" t="s">
        <v>28</v>
      </c>
      <c r="B29" s="9">
        <v>2600</v>
      </c>
      <c r="C29" s="37">
        <v>2600</v>
      </c>
    </row>
    <row r="30" spans="1:3" x14ac:dyDescent="0.25">
      <c r="A30" s="5" t="s">
        <v>29</v>
      </c>
      <c r="B30" s="10">
        <v>3200</v>
      </c>
      <c r="C30" s="37">
        <v>3200</v>
      </c>
    </row>
    <row r="31" spans="1:3" ht="15.75" customHeight="1" x14ac:dyDescent="0.25">
      <c r="A31" s="5" t="s">
        <v>68</v>
      </c>
      <c r="B31" s="10">
        <v>12000</v>
      </c>
      <c r="C31" s="10">
        <v>12000</v>
      </c>
    </row>
    <row r="32" spans="1:3" x14ac:dyDescent="0.25">
      <c r="A32" s="2" t="s">
        <v>30</v>
      </c>
      <c r="B32" s="9">
        <f>SUM(B26:B31)</f>
        <v>31710</v>
      </c>
      <c r="C32" s="9">
        <f>SUM(C26:C31)</f>
        <v>32070</v>
      </c>
    </row>
    <row r="33" spans="1:4" x14ac:dyDescent="0.25">
      <c r="A33" s="7"/>
      <c r="B33" s="9"/>
      <c r="C33" s="10"/>
    </row>
    <row r="34" spans="1:4" x14ac:dyDescent="0.25">
      <c r="A34" s="2" t="s">
        <v>31</v>
      </c>
      <c r="B34" s="9"/>
      <c r="C34" s="10"/>
    </row>
    <row r="35" spans="1:4" x14ac:dyDescent="0.25">
      <c r="A35" s="12" t="s">
        <v>32</v>
      </c>
      <c r="B35" s="13"/>
      <c r="C35" s="10"/>
    </row>
    <row r="36" spans="1:4" x14ac:dyDescent="0.25">
      <c r="A36" s="2" t="s">
        <v>33</v>
      </c>
      <c r="B36" s="9"/>
      <c r="C36" s="10"/>
    </row>
    <row r="37" spans="1:4" x14ac:dyDescent="0.25">
      <c r="A37" s="5" t="s">
        <v>208</v>
      </c>
      <c r="B37" s="10">
        <v>26375</v>
      </c>
      <c r="C37" s="38">
        <v>52500</v>
      </c>
    </row>
    <row r="38" spans="1:4" x14ac:dyDescent="0.25">
      <c r="A38" s="7" t="s">
        <v>209</v>
      </c>
      <c r="B38" s="9">
        <v>1700</v>
      </c>
      <c r="C38" s="38">
        <v>1700</v>
      </c>
      <c r="D38" t="s">
        <v>211</v>
      </c>
    </row>
    <row r="39" spans="1:4" x14ac:dyDescent="0.25">
      <c r="A39" s="5" t="s">
        <v>210</v>
      </c>
      <c r="B39" s="10">
        <v>16954</v>
      </c>
      <c r="C39" s="38">
        <v>18375</v>
      </c>
    </row>
    <row r="40" spans="1:4" x14ac:dyDescent="0.25">
      <c r="A40" s="7" t="s">
        <v>212</v>
      </c>
      <c r="B40" s="9">
        <v>2500</v>
      </c>
      <c r="C40" s="38"/>
    </row>
    <row r="41" spans="1:4" x14ac:dyDescent="0.25">
      <c r="A41" s="5" t="s">
        <v>213</v>
      </c>
      <c r="B41" s="10">
        <v>1000</v>
      </c>
      <c r="C41" s="38">
        <v>1000</v>
      </c>
    </row>
    <row r="42" spans="1:4" x14ac:dyDescent="0.25">
      <c r="A42" s="7" t="s">
        <v>215</v>
      </c>
      <c r="B42" s="9">
        <v>22500</v>
      </c>
      <c r="C42" s="38"/>
    </row>
    <row r="43" spans="1:4" x14ac:dyDescent="0.25">
      <c r="A43" s="5" t="s">
        <v>214</v>
      </c>
      <c r="B43" s="10">
        <v>7200</v>
      </c>
      <c r="C43" s="38">
        <v>7200</v>
      </c>
    </row>
    <row r="44" spans="1:4" x14ac:dyDescent="0.25">
      <c r="A44" s="5" t="s">
        <v>216</v>
      </c>
      <c r="B44" s="10">
        <v>1200</v>
      </c>
      <c r="C44" s="38">
        <v>1200</v>
      </c>
    </row>
    <row r="45" spans="1:4" x14ac:dyDescent="0.25">
      <c r="A45" s="1" t="s">
        <v>34</v>
      </c>
      <c r="B45" s="10">
        <f>SUM(B37:B44)</f>
        <v>79429</v>
      </c>
      <c r="C45" s="10">
        <f>SUM(C37:C44)</f>
        <v>81975</v>
      </c>
    </row>
    <row r="46" spans="1:4" x14ac:dyDescent="0.25">
      <c r="A46" s="5"/>
      <c r="B46" s="10"/>
      <c r="C46" s="10"/>
    </row>
    <row r="47" spans="1:4" x14ac:dyDescent="0.25">
      <c r="A47" s="1" t="s">
        <v>35</v>
      </c>
      <c r="B47" s="10"/>
      <c r="C47" s="10"/>
    </row>
    <row r="48" spans="1:4" x14ac:dyDescent="0.25">
      <c r="A48" s="7" t="s">
        <v>218</v>
      </c>
      <c r="B48" s="9">
        <v>22500</v>
      </c>
      <c r="C48" s="10"/>
    </row>
    <row r="49" spans="1:3" x14ac:dyDescent="0.25">
      <c r="A49" s="5" t="s">
        <v>219</v>
      </c>
      <c r="B49" s="10">
        <v>30000</v>
      </c>
      <c r="C49" s="10"/>
    </row>
    <row r="50" spans="1:3" x14ac:dyDescent="0.25">
      <c r="A50" s="7" t="s">
        <v>220</v>
      </c>
      <c r="B50" s="9">
        <v>1700</v>
      </c>
      <c r="C50" s="10"/>
    </row>
    <row r="51" spans="1:3" x14ac:dyDescent="0.25">
      <c r="A51" s="5" t="s">
        <v>221</v>
      </c>
      <c r="B51" s="10">
        <v>4000</v>
      </c>
      <c r="C51" s="10"/>
    </row>
    <row r="52" spans="1:3" x14ac:dyDescent="0.25">
      <c r="A52" s="7" t="s">
        <v>222</v>
      </c>
      <c r="B52" s="13">
        <v>18975</v>
      </c>
      <c r="C52" s="10"/>
    </row>
    <row r="53" spans="1:3" x14ac:dyDescent="0.25">
      <c r="A53" s="5" t="s">
        <v>223</v>
      </c>
      <c r="B53" s="13">
        <v>4738</v>
      </c>
      <c r="C53" s="10"/>
    </row>
    <row r="54" spans="1:3" x14ac:dyDescent="0.25">
      <c r="A54" s="7" t="s">
        <v>224</v>
      </c>
      <c r="B54" s="9">
        <v>2500</v>
      </c>
      <c r="C54" s="10"/>
    </row>
    <row r="55" spans="1:3" x14ac:dyDescent="0.25">
      <c r="A55" s="5" t="s">
        <v>225</v>
      </c>
      <c r="B55" s="10">
        <v>1000</v>
      </c>
      <c r="C55" s="10"/>
    </row>
    <row r="56" spans="1:3" x14ac:dyDescent="0.25">
      <c r="A56" s="5" t="s">
        <v>226</v>
      </c>
      <c r="B56" s="10">
        <v>1200</v>
      </c>
      <c r="C56" s="10"/>
    </row>
    <row r="57" spans="1:3" x14ac:dyDescent="0.25">
      <c r="A57" s="5" t="s">
        <v>217</v>
      </c>
      <c r="B57" s="10">
        <v>2500</v>
      </c>
      <c r="C57" s="10"/>
    </row>
    <row r="58" spans="1:3" x14ac:dyDescent="0.25">
      <c r="A58" s="1" t="s">
        <v>36</v>
      </c>
      <c r="B58" s="10">
        <f>SUM(B48:B57)</f>
        <v>89113</v>
      </c>
      <c r="C58" s="10">
        <v>91000</v>
      </c>
    </row>
    <row r="59" spans="1:3" x14ac:dyDescent="0.25">
      <c r="A59" s="5"/>
      <c r="B59" s="10"/>
      <c r="C59" s="10"/>
    </row>
    <row r="60" spans="1:3" x14ac:dyDescent="0.25">
      <c r="A60" s="1" t="s">
        <v>37</v>
      </c>
      <c r="B60" s="10"/>
      <c r="C60" s="10"/>
    </row>
    <row r="61" spans="1:3" x14ac:dyDescent="0.25">
      <c r="A61" s="7" t="s">
        <v>38</v>
      </c>
      <c r="B61" s="9">
        <v>18000</v>
      </c>
      <c r="C61" s="40">
        <v>17200</v>
      </c>
    </row>
    <row r="62" spans="1:3" x14ac:dyDescent="0.25">
      <c r="A62" s="5" t="s">
        <v>39</v>
      </c>
      <c r="B62" s="10">
        <v>27140</v>
      </c>
      <c r="C62" s="40">
        <v>27700</v>
      </c>
    </row>
    <row r="63" spans="1:3" x14ac:dyDescent="0.25">
      <c r="A63" s="5" t="s">
        <v>40</v>
      </c>
      <c r="B63" s="10">
        <v>800</v>
      </c>
      <c r="C63" s="40">
        <v>800</v>
      </c>
    </row>
    <row r="64" spans="1:3" x14ac:dyDescent="0.25">
      <c r="A64" s="7" t="s">
        <v>41</v>
      </c>
      <c r="B64" s="9">
        <v>15913</v>
      </c>
      <c r="C64" s="40">
        <v>16300</v>
      </c>
    </row>
    <row r="65" spans="1:4" x14ac:dyDescent="0.25">
      <c r="A65" s="5" t="s">
        <v>42</v>
      </c>
      <c r="B65" s="10">
        <v>24400</v>
      </c>
      <c r="C65" s="40">
        <v>24900</v>
      </c>
    </row>
    <row r="66" spans="1:4" x14ac:dyDescent="0.25">
      <c r="A66" s="7" t="s">
        <v>43</v>
      </c>
      <c r="B66" s="9">
        <v>300</v>
      </c>
      <c r="C66" s="40">
        <v>300</v>
      </c>
    </row>
    <row r="67" spans="1:4" x14ac:dyDescent="0.25">
      <c r="A67" s="5" t="s">
        <v>44</v>
      </c>
      <c r="B67" s="10">
        <v>18711</v>
      </c>
      <c r="C67" s="40">
        <v>19100</v>
      </c>
    </row>
    <row r="68" spans="1:4" x14ac:dyDescent="0.25">
      <c r="A68" s="7" t="s">
        <v>45</v>
      </c>
      <c r="B68" s="9">
        <v>300</v>
      </c>
      <c r="C68" s="40">
        <v>300</v>
      </c>
    </row>
    <row r="69" spans="1:4" x14ac:dyDescent="0.25">
      <c r="A69" s="23" t="s">
        <v>46</v>
      </c>
      <c r="B69" s="10">
        <v>700</v>
      </c>
      <c r="C69" s="40">
        <v>900</v>
      </c>
    </row>
    <row r="70" spans="1:4" x14ac:dyDescent="0.25">
      <c r="A70" s="5" t="s">
        <v>241</v>
      </c>
      <c r="B70" s="10">
        <v>300</v>
      </c>
      <c r="C70" s="40">
        <v>300</v>
      </c>
    </row>
    <row r="71" spans="1:4" x14ac:dyDescent="0.25">
      <c r="A71" s="5" t="s">
        <v>47</v>
      </c>
      <c r="B71" s="10">
        <v>500</v>
      </c>
      <c r="C71" s="40">
        <v>500</v>
      </c>
    </row>
    <row r="72" spans="1:4" x14ac:dyDescent="0.25">
      <c r="A72" s="14" t="s">
        <v>48</v>
      </c>
      <c r="B72" s="13">
        <v>400</v>
      </c>
      <c r="C72" s="40">
        <v>500</v>
      </c>
    </row>
    <row r="73" spans="1:4" x14ac:dyDescent="0.25">
      <c r="A73" s="2" t="s">
        <v>49</v>
      </c>
      <c r="B73" s="9">
        <f>SUM(B61:B72)</f>
        <v>107464</v>
      </c>
      <c r="C73" s="9">
        <f>SUM(C61:C72)</f>
        <v>108800</v>
      </c>
    </row>
    <row r="74" spans="1:4" x14ac:dyDescent="0.25">
      <c r="A74" s="7"/>
      <c r="B74" s="9"/>
      <c r="C74" s="7"/>
      <c r="D74" s="9"/>
    </row>
    <row r="75" spans="1:4" x14ac:dyDescent="0.25">
      <c r="A75" s="2" t="s">
        <v>50</v>
      </c>
      <c r="B75" s="9"/>
      <c r="C75" s="10"/>
    </row>
    <row r="76" spans="1:4" x14ac:dyDescent="0.25">
      <c r="A76" s="7" t="s">
        <v>51</v>
      </c>
      <c r="B76" s="9">
        <v>20090</v>
      </c>
      <c r="C76" s="41">
        <v>20500</v>
      </c>
    </row>
    <row r="77" spans="1:4" x14ac:dyDescent="0.25">
      <c r="A77" s="5" t="s">
        <v>52</v>
      </c>
      <c r="B77" s="10">
        <v>0</v>
      </c>
      <c r="C77" s="41">
        <v>500</v>
      </c>
    </row>
    <row r="78" spans="1:4" x14ac:dyDescent="0.25">
      <c r="A78" s="5" t="s">
        <v>53</v>
      </c>
      <c r="B78" s="10">
        <v>12300</v>
      </c>
      <c r="C78" s="41">
        <v>12600</v>
      </c>
    </row>
    <row r="79" spans="1:4" x14ac:dyDescent="0.25">
      <c r="A79" s="7" t="s">
        <v>54</v>
      </c>
      <c r="B79" s="9">
        <v>13276</v>
      </c>
      <c r="C79" s="41">
        <v>18000</v>
      </c>
    </row>
    <row r="80" spans="1:4" x14ac:dyDescent="0.25">
      <c r="A80" t="s">
        <v>240</v>
      </c>
      <c r="B80" s="35">
        <v>0</v>
      </c>
      <c r="C80" s="10">
        <v>300</v>
      </c>
    </row>
    <row r="81" spans="1:4" s="39" customFormat="1" x14ac:dyDescent="0.25">
      <c r="B81" s="35"/>
      <c r="C81" s="40"/>
    </row>
    <row r="82" spans="1:4" x14ac:dyDescent="0.25">
      <c r="A82" s="2" t="s">
        <v>55</v>
      </c>
      <c r="B82" s="9">
        <f>SUM(B76:B80)</f>
        <v>45666</v>
      </c>
      <c r="C82" s="10">
        <f>SUM(C76:C81)</f>
        <v>51900</v>
      </c>
    </row>
    <row r="83" spans="1:4" x14ac:dyDescent="0.25">
      <c r="A83" s="2"/>
      <c r="B83" s="9"/>
      <c r="C83" s="10"/>
    </row>
    <row r="84" spans="1:4" x14ac:dyDescent="0.25">
      <c r="A84" s="1" t="s">
        <v>56</v>
      </c>
      <c r="B84" s="10"/>
    </row>
    <row r="85" spans="1:4" x14ac:dyDescent="0.25">
      <c r="A85" s="7" t="s">
        <v>57</v>
      </c>
      <c r="B85" s="9">
        <v>5000</v>
      </c>
      <c r="C85" s="35">
        <v>10000</v>
      </c>
      <c r="D85" s="9"/>
    </row>
    <row r="86" spans="1:4" x14ac:dyDescent="0.25">
      <c r="A86" s="1" t="s">
        <v>58</v>
      </c>
      <c r="B86" s="10">
        <v>5000</v>
      </c>
      <c r="C86" s="35">
        <v>10000</v>
      </c>
    </row>
    <row r="87" spans="1:4" x14ac:dyDescent="0.25">
      <c r="C87" s="10"/>
    </row>
    <row r="88" spans="1:4" x14ac:dyDescent="0.25">
      <c r="A88" s="2" t="s">
        <v>59</v>
      </c>
      <c r="B88" s="9"/>
      <c r="C88" s="10"/>
    </row>
    <row r="89" spans="1:4" x14ac:dyDescent="0.25">
      <c r="A89" s="5" t="s">
        <v>60</v>
      </c>
      <c r="B89" s="10">
        <v>11463</v>
      </c>
      <c r="C89" s="42">
        <v>11722.5</v>
      </c>
    </row>
    <row r="90" spans="1:4" x14ac:dyDescent="0.25">
      <c r="A90" s="5" t="s">
        <v>61</v>
      </c>
      <c r="B90" s="10">
        <v>3500</v>
      </c>
      <c r="C90" s="42">
        <v>3500</v>
      </c>
      <c r="D90" s="10"/>
    </row>
    <row r="91" spans="1:4" x14ac:dyDescent="0.25">
      <c r="A91" s="7" t="s">
        <v>62</v>
      </c>
      <c r="B91" s="9">
        <v>350</v>
      </c>
      <c r="C91" s="10">
        <v>350</v>
      </c>
    </row>
    <row r="92" spans="1:4" x14ac:dyDescent="0.25">
      <c r="A92" s="2" t="s">
        <v>63</v>
      </c>
      <c r="B92" s="9">
        <f>SUM(B89:B91)</f>
        <v>15313</v>
      </c>
      <c r="C92" s="10">
        <f>SUM(C89:C91)</f>
        <v>15572.5</v>
      </c>
    </row>
    <row r="93" spans="1:4" x14ac:dyDescent="0.25">
      <c r="A93" s="2"/>
      <c r="B93" s="9"/>
      <c r="C93" s="10"/>
    </row>
    <row r="94" spans="1:4" x14ac:dyDescent="0.25">
      <c r="A94" s="2" t="s">
        <v>64</v>
      </c>
      <c r="B94" s="15">
        <f>B92+B86+B82+B73+B58+B45+B32</f>
        <v>373695</v>
      </c>
      <c r="C94" s="15">
        <f>C92+C86+C82+C73+C58+C45+C32</f>
        <v>391317.5</v>
      </c>
    </row>
    <row r="95" spans="1:4" x14ac:dyDescent="0.25">
      <c r="A95" s="2"/>
      <c r="B95" s="9"/>
      <c r="C95" s="10"/>
    </row>
    <row r="96" spans="1:4" x14ac:dyDescent="0.25">
      <c r="A96" s="1" t="s">
        <v>65</v>
      </c>
      <c r="B96" s="10"/>
      <c r="C96" s="10"/>
    </row>
    <row r="97" spans="1:3" x14ac:dyDescent="0.25">
      <c r="A97" s="7" t="s">
        <v>66</v>
      </c>
      <c r="B97" s="9">
        <v>17940</v>
      </c>
      <c r="C97" s="9">
        <v>17940</v>
      </c>
    </row>
    <row r="98" spans="1:3" x14ac:dyDescent="0.25">
      <c r="A98" s="5" t="s">
        <v>67</v>
      </c>
      <c r="B98" s="10">
        <v>1000</v>
      </c>
      <c r="C98" s="10">
        <v>1000</v>
      </c>
    </row>
    <row r="99" spans="1:3" x14ac:dyDescent="0.25">
      <c r="A99" s="7" t="s">
        <v>69</v>
      </c>
      <c r="B99" s="9">
        <v>2200</v>
      </c>
      <c r="C99" s="9">
        <v>2200</v>
      </c>
    </row>
    <row r="100" spans="1:3" x14ac:dyDescent="0.25">
      <c r="A100" s="5" t="s">
        <v>70</v>
      </c>
      <c r="B100" s="10">
        <v>1500</v>
      </c>
      <c r="C100" s="10">
        <v>1500</v>
      </c>
    </row>
    <row r="101" spans="1:3" x14ac:dyDescent="0.25">
      <c r="A101" s="7" t="s">
        <v>71</v>
      </c>
      <c r="B101" s="9">
        <v>20900</v>
      </c>
      <c r="C101" s="9">
        <v>20900</v>
      </c>
    </row>
    <row r="102" spans="1:3" x14ac:dyDescent="0.25">
      <c r="A102" s="5" t="s">
        <v>72</v>
      </c>
      <c r="B102" s="10">
        <v>9700</v>
      </c>
      <c r="C102" s="10">
        <v>9700</v>
      </c>
    </row>
    <row r="103" spans="1:3" x14ac:dyDescent="0.25">
      <c r="A103" s="7" t="s">
        <v>73</v>
      </c>
      <c r="B103" s="9">
        <v>37000</v>
      </c>
      <c r="C103" s="9">
        <v>37000</v>
      </c>
    </row>
    <row r="104" spans="1:3" x14ac:dyDescent="0.25">
      <c r="A104" s="5" t="s">
        <v>74</v>
      </c>
      <c r="B104" s="10">
        <v>930</v>
      </c>
      <c r="C104" s="10">
        <v>930</v>
      </c>
    </row>
    <row r="105" spans="1:3" x14ac:dyDescent="0.25">
      <c r="A105" s="7" t="s">
        <v>75</v>
      </c>
      <c r="B105" s="9">
        <v>1275</v>
      </c>
      <c r="C105" s="9">
        <v>1275</v>
      </c>
    </row>
    <row r="106" spans="1:3" x14ac:dyDescent="0.25">
      <c r="A106" s="5" t="s">
        <v>76</v>
      </c>
      <c r="B106" s="10">
        <v>3000</v>
      </c>
      <c r="C106" s="10">
        <v>3000</v>
      </c>
    </row>
    <row r="108" spans="1:3" x14ac:dyDescent="0.25">
      <c r="A108" s="2" t="s">
        <v>78</v>
      </c>
      <c r="B108" s="15">
        <f>SUM(B97:B106)</f>
        <v>95445</v>
      </c>
      <c r="C108" s="15">
        <f>SUM(C97:C107)</f>
        <v>95445</v>
      </c>
    </row>
    <row r="109" spans="1:3" x14ac:dyDescent="0.25">
      <c r="A109" s="2"/>
      <c r="B109" s="9"/>
      <c r="C109" s="10"/>
    </row>
    <row r="110" spans="1:3" x14ac:dyDescent="0.25">
      <c r="A110" s="1" t="s">
        <v>79</v>
      </c>
      <c r="B110" s="10"/>
      <c r="C110" s="10"/>
    </row>
    <row r="111" spans="1:3" x14ac:dyDescent="0.25">
      <c r="A111" s="2" t="s">
        <v>80</v>
      </c>
      <c r="B111" s="9"/>
      <c r="C111" s="10"/>
    </row>
    <row r="112" spans="1:3" x14ac:dyDescent="0.25">
      <c r="A112" s="5" t="s">
        <v>81</v>
      </c>
      <c r="B112" s="10">
        <v>300</v>
      </c>
      <c r="C112" s="32">
        <v>300</v>
      </c>
    </row>
    <row r="113" spans="1:6" x14ac:dyDescent="0.25">
      <c r="A113" s="7" t="s">
        <v>82</v>
      </c>
      <c r="B113" s="9">
        <v>0</v>
      </c>
      <c r="C113" s="32">
        <v>0</v>
      </c>
    </row>
    <row r="114" spans="1:6" x14ac:dyDescent="0.25">
      <c r="A114" s="5" t="s">
        <v>83</v>
      </c>
      <c r="B114" s="10">
        <v>0</v>
      </c>
      <c r="C114" s="32">
        <v>0</v>
      </c>
    </row>
    <row r="115" spans="1:6" x14ac:dyDescent="0.25">
      <c r="A115" s="7" t="s">
        <v>84</v>
      </c>
      <c r="B115" s="9">
        <v>60</v>
      </c>
      <c r="C115" s="32">
        <v>60</v>
      </c>
    </row>
    <row r="116" spans="1:6" x14ac:dyDescent="0.25">
      <c r="A116" s="5" t="s">
        <v>85</v>
      </c>
      <c r="B116" s="10">
        <v>50</v>
      </c>
      <c r="C116" s="32">
        <v>50</v>
      </c>
    </row>
    <row r="117" spans="1:6" x14ac:dyDescent="0.25">
      <c r="A117" s="7" t="s">
        <v>86</v>
      </c>
      <c r="B117" s="9">
        <v>375</v>
      </c>
      <c r="C117" s="32">
        <v>375</v>
      </c>
    </row>
    <row r="118" spans="1:6" x14ac:dyDescent="0.25">
      <c r="A118" s="1" t="s">
        <v>87</v>
      </c>
      <c r="B118" s="10">
        <f>SUM(B112:B117)</f>
        <v>785</v>
      </c>
      <c r="C118" s="10">
        <f>SUM(C112:C117)</f>
        <v>785</v>
      </c>
    </row>
    <row r="119" spans="1:6" x14ac:dyDescent="0.25">
      <c r="A119" s="5"/>
      <c r="B119" s="10"/>
      <c r="C119" s="10"/>
    </row>
    <row r="120" spans="1:6" x14ac:dyDescent="0.25">
      <c r="A120" s="1" t="s">
        <v>88</v>
      </c>
      <c r="B120" s="10"/>
      <c r="C120" s="10"/>
    </row>
    <row r="121" spans="1:6" x14ac:dyDescent="0.25">
      <c r="A121" s="5" t="s">
        <v>89</v>
      </c>
      <c r="B121" s="10">
        <v>315</v>
      </c>
      <c r="C121" s="10">
        <v>630</v>
      </c>
    </row>
    <row r="122" spans="1:6" x14ac:dyDescent="0.25">
      <c r="A122" s="1" t="s">
        <v>90</v>
      </c>
      <c r="B122" s="10">
        <v>315</v>
      </c>
      <c r="C122" s="10">
        <v>630</v>
      </c>
    </row>
    <row r="123" spans="1:6" x14ac:dyDescent="0.25">
      <c r="A123" s="1"/>
      <c r="B123" s="10"/>
      <c r="C123" s="10"/>
    </row>
    <row r="124" spans="1:6" x14ac:dyDescent="0.25">
      <c r="A124" s="1" t="s">
        <v>91</v>
      </c>
      <c r="B124" s="16">
        <f>B122+B118</f>
        <v>1100</v>
      </c>
      <c r="C124" s="34">
        <f>C122+C118</f>
        <v>1415</v>
      </c>
    </row>
    <row r="125" spans="1:6" x14ac:dyDescent="0.25">
      <c r="A125" s="1"/>
      <c r="B125" s="10"/>
      <c r="C125" s="10"/>
    </row>
    <row r="126" spans="1:6" x14ac:dyDescent="0.25">
      <c r="A126" s="1" t="s">
        <v>92</v>
      </c>
      <c r="B126" s="10"/>
      <c r="C126" s="10"/>
    </row>
    <row r="127" spans="1:6" x14ac:dyDescent="0.25">
      <c r="A127" s="7" t="s">
        <v>236</v>
      </c>
      <c r="B127" s="9">
        <v>3475</v>
      </c>
      <c r="C127" s="9">
        <v>400</v>
      </c>
      <c r="D127" s="24"/>
      <c r="E127" s="24"/>
      <c r="F127" s="24"/>
    </row>
    <row r="128" spans="1:6" x14ac:dyDescent="0.25">
      <c r="A128" s="5" t="s">
        <v>237</v>
      </c>
      <c r="B128" s="10">
        <v>0</v>
      </c>
      <c r="C128" s="10">
        <v>1100</v>
      </c>
      <c r="D128" s="24"/>
      <c r="E128" s="24"/>
      <c r="F128" s="24"/>
    </row>
    <row r="129" spans="1:6" x14ac:dyDescent="0.25">
      <c r="A129" s="5" t="s">
        <v>239</v>
      </c>
      <c r="B129" s="10">
        <v>0</v>
      </c>
      <c r="C129" s="10">
        <v>1030</v>
      </c>
      <c r="D129" s="24"/>
      <c r="E129" s="24"/>
      <c r="F129" s="24"/>
    </row>
    <row r="130" spans="1:6" x14ac:dyDescent="0.25">
      <c r="A130" s="5" t="s">
        <v>238</v>
      </c>
      <c r="B130" s="10">
        <v>0</v>
      </c>
      <c r="C130" s="10">
        <v>1340</v>
      </c>
      <c r="D130" s="24"/>
      <c r="E130" s="24"/>
      <c r="F130" s="24"/>
    </row>
    <row r="131" spans="1:6" x14ac:dyDescent="0.25">
      <c r="A131" s="5" t="s">
        <v>77</v>
      </c>
      <c r="B131" s="10">
        <v>0</v>
      </c>
      <c r="C131" s="10">
        <v>700</v>
      </c>
    </row>
    <row r="132" spans="1:6" x14ac:dyDescent="0.25">
      <c r="B132" s="10"/>
      <c r="C132" s="10"/>
      <c r="D132" s="24"/>
      <c r="E132" s="24"/>
      <c r="F132" s="24"/>
    </row>
    <row r="133" spans="1:6" x14ac:dyDescent="0.25">
      <c r="A133" s="2" t="s">
        <v>97</v>
      </c>
      <c r="B133" s="15">
        <f>SUM(B127:B132)</f>
        <v>3475</v>
      </c>
      <c r="C133" s="15">
        <f>SUM(C127:C132)</f>
        <v>4570</v>
      </c>
      <c r="D133" s="24"/>
      <c r="E133" s="24"/>
      <c r="F133" s="24"/>
    </row>
    <row r="134" spans="1:6" x14ac:dyDescent="0.25">
      <c r="A134" s="1"/>
      <c r="B134" s="10"/>
      <c r="C134" s="10"/>
    </row>
    <row r="135" spans="1:6" x14ac:dyDescent="0.25">
      <c r="A135" s="1" t="s">
        <v>98</v>
      </c>
      <c r="B135" s="10"/>
      <c r="C135" s="10"/>
    </row>
    <row r="136" spans="1:6" x14ac:dyDescent="0.25">
      <c r="A136" s="7" t="s">
        <v>99</v>
      </c>
      <c r="B136" s="9">
        <v>2100</v>
      </c>
      <c r="C136" s="10">
        <v>1800</v>
      </c>
    </row>
    <row r="137" spans="1:6" x14ac:dyDescent="0.25">
      <c r="A137" s="5" t="s">
        <v>100</v>
      </c>
      <c r="B137" s="10">
        <v>0</v>
      </c>
      <c r="C137" s="10">
        <v>500</v>
      </c>
    </row>
    <row r="138" spans="1:6" x14ac:dyDescent="0.25">
      <c r="A138" s="2" t="s">
        <v>101</v>
      </c>
      <c r="B138" s="15">
        <v>2100</v>
      </c>
      <c r="C138" s="34">
        <f>SUM(C136:C137)</f>
        <v>2300</v>
      </c>
    </row>
    <row r="139" spans="1:6" x14ac:dyDescent="0.25">
      <c r="A139" s="2"/>
      <c r="B139" s="9"/>
      <c r="C139" s="10"/>
    </row>
    <row r="140" spans="1:6" x14ac:dyDescent="0.25">
      <c r="A140" s="1" t="s">
        <v>102</v>
      </c>
      <c r="B140" s="10"/>
      <c r="C140" s="10"/>
    </row>
    <row r="141" spans="1:6" x14ac:dyDescent="0.25">
      <c r="A141" s="7" t="s">
        <v>103</v>
      </c>
      <c r="B141" s="9">
        <v>500</v>
      </c>
      <c r="C141" s="10">
        <v>15000</v>
      </c>
    </row>
    <row r="142" spans="1:6" x14ac:dyDescent="0.25">
      <c r="A142" s="5" t="s">
        <v>104</v>
      </c>
      <c r="B142" s="10">
        <v>700</v>
      </c>
      <c r="C142" s="10"/>
    </row>
    <row r="143" spans="1:6" x14ac:dyDescent="0.25">
      <c r="A143" s="7" t="s">
        <v>105</v>
      </c>
      <c r="B143" s="9">
        <v>500</v>
      </c>
      <c r="C143" s="10"/>
    </row>
    <row r="144" spans="1:6" x14ac:dyDescent="0.25">
      <c r="A144" s="5" t="s">
        <v>106</v>
      </c>
      <c r="B144" s="10">
        <v>10000</v>
      </c>
      <c r="C144" s="10">
        <v>10000</v>
      </c>
    </row>
    <row r="145" spans="1:3" x14ac:dyDescent="0.25">
      <c r="A145" s="7" t="s">
        <v>107</v>
      </c>
      <c r="B145" s="9">
        <v>600</v>
      </c>
      <c r="C145" s="10"/>
    </row>
    <row r="146" spans="1:3" x14ac:dyDescent="0.25">
      <c r="A146" s="5" t="s">
        <v>108</v>
      </c>
      <c r="B146" s="10">
        <v>300</v>
      </c>
      <c r="C146" s="10"/>
    </row>
    <row r="147" spans="1:3" x14ac:dyDescent="0.25">
      <c r="A147" s="7" t="s">
        <v>109</v>
      </c>
      <c r="B147" s="9">
        <v>3500</v>
      </c>
      <c r="C147" s="10"/>
    </row>
    <row r="148" spans="1:3" x14ac:dyDescent="0.25">
      <c r="A148" s="5" t="s">
        <v>110</v>
      </c>
      <c r="B148" s="10">
        <v>1000</v>
      </c>
      <c r="C148" s="10"/>
    </row>
    <row r="149" spans="1:3" x14ac:dyDescent="0.25">
      <c r="A149" s="7" t="s">
        <v>111</v>
      </c>
      <c r="B149" s="9">
        <v>0</v>
      </c>
      <c r="C149" s="10"/>
    </row>
    <row r="150" spans="1:3" x14ac:dyDescent="0.25">
      <c r="A150" s="5" t="s">
        <v>112</v>
      </c>
      <c r="B150" s="10">
        <v>0</v>
      </c>
      <c r="C150" s="10"/>
    </row>
    <row r="151" spans="1:3" x14ac:dyDescent="0.25">
      <c r="A151" s="7" t="s">
        <v>113</v>
      </c>
      <c r="B151" s="9">
        <v>0</v>
      </c>
    </row>
    <row r="152" spans="1:3" x14ac:dyDescent="0.25">
      <c r="A152" s="5" t="s">
        <v>114</v>
      </c>
      <c r="B152" s="10">
        <v>2962</v>
      </c>
      <c r="C152" s="10"/>
    </row>
    <row r="153" spans="1:3" x14ac:dyDescent="0.25">
      <c r="A153" s="7" t="s">
        <v>115</v>
      </c>
      <c r="B153" s="9">
        <v>0</v>
      </c>
      <c r="C153" s="10"/>
    </row>
    <row r="154" spans="1:3" x14ac:dyDescent="0.25">
      <c r="A154" s="5" t="s">
        <v>116</v>
      </c>
      <c r="B154" s="10">
        <v>900</v>
      </c>
      <c r="C154" s="10"/>
    </row>
    <row r="155" spans="1:3" x14ac:dyDescent="0.25">
      <c r="A155" s="7" t="s">
        <v>117</v>
      </c>
      <c r="B155" s="9">
        <v>0</v>
      </c>
      <c r="C155" s="10"/>
    </row>
    <row r="156" spans="1:3" x14ac:dyDescent="0.25">
      <c r="A156" s="5" t="s">
        <v>118</v>
      </c>
      <c r="B156" s="10">
        <v>0</v>
      </c>
      <c r="C156" s="10"/>
    </row>
    <row r="157" spans="1:3" x14ac:dyDescent="0.25">
      <c r="A157" s="7" t="s">
        <v>119</v>
      </c>
      <c r="B157" s="9">
        <v>1000</v>
      </c>
      <c r="C157" s="10"/>
    </row>
    <row r="158" spans="1:3" x14ac:dyDescent="0.25">
      <c r="A158" s="5" t="s">
        <v>120</v>
      </c>
      <c r="B158" s="10">
        <v>0</v>
      </c>
      <c r="C158" s="10"/>
    </row>
    <row r="159" spans="1:3" x14ac:dyDescent="0.25">
      <c r="A159" s="7" t="s">
        <v>121</v>
      </c>
      <c r="B159" s="9">
        <v>400</v>
      </c>
      <c r="C159" s="10"/>
    </row>
    <row r="160" spans="1:3" x14ac:dyDescent="0.25">
      <c r="A160" s="5" t="s">
        <v>122</v>
      </c>
      <c r="B160" s="10">
        <v>20000</v>
      </c>
      <c r="C160" s="10">
        <v>20000</v>
      </c>
    </row>
    <row r="161" spans="1:4" x14ac:dyDescent="0.25">
      <c r="A161" s="17" t="s">
        <v>123</v>
      </c>
      <c r="B161" s="10">
        <v>0</v>
      </c>
      <c r="C161" s="10"/>
    </row>
    <row r="162" spans="1:4" x14ac:dyDescent="0.25">
      <c r="A162" s="17" t="s">
        <v>124</v>
      </c>
      <c r="B162" s="10">
        <v>0</v>
      </c>
      <c r="C162" s="14"/>
      <c r="D162" s="13"/>
    </row>
    <row r="163" spans="1:4" x14ac:dyDescent="0.25">
      <c r="A163" s="7" t="s">
        <v>125</v>
      </c>
      <c r="B163" s="9">
        <v>500</v>
      </c>
    </row>
    <row r="164" spans="1:4" x14ac:dyDescent="0.25">
      <c r="A164" s="5" t="s">
        <v>126</v>
      </c>
      <c r="B164" s="10">
        <v>0</v>
      </c>
      <c r="C164" s="10"/>
    </row>
    <row r="165" spans="1:4" x14ac:dyDescent="0.25">
      <c r="A165" s="7" t="s">
        <v>127</v>
      </c>
      <c r="B165" s="9">
        <v>0</v>
      </c>
      <c r="C165" s="10"/>
    </row>
    <row r="166" spans="1:4" x14ac:dyDescent="0.25">
      <c r="A166" s="5" t="s">
        <v>128</v>
      </c>
      <c r="B166" s="10">
        <v>0</v>
      </c>
      <c r="C166" s="10"/>
    </row>
    <row r="167" spans="1:4" x14ac:dyDescent="0.25">
      <c r="A167" s="5" t="s">
        <v>130</v>
      </c>
      <c r="B167" s="10">
        <v>0</v>
      </c>
      <c r="C167" s="10"/>
    </row>
    <row r="168" spans="1:4" x14ac:dyDescent="0.25">
      <c r="A168" s="2" t="s">
        <v>131</v>
      </c>
      <c r="B168" s="15">
        <f>SUM(B141:B167)</f>
        <v>42862</v>
      </c>
      <c r="C168" s="16">
        <f>SUM(C141:C167)</f>
        <v>45000</v>
      </c>
    </row>
    <row r="169" spans="1:4" x14ac:dyDescent="0.25">
      <c r="C169" s="10"/>
    </row>
    <row r="170" spans="1:4" x14ac:dyDescent="0.25">
      <c r="A170" s="2" t="s">
        <v>132</v>
      </c>
      <c r="B170" s="9"/>
      <c r="C170" s="10"/>
    </row>
    <row r="171" spans="1:4" x14ac:dyDescent="0.25">
      <c r="A171" s="5" t="s">
        <v>133</v>
      </c>
      <c r="B171" s="10"/>
      <c r="C171" s="10"/>
    </row>
    <row r="172" spans="1:4" x14ac:dyDescent="0.25">
      <c r="A172" s="7" t="s">
        <v>134</v>
      </c>
      <c r="B172" s="9">
        <v>150</v>
      </c>
      <c r="C172" s="36">
        <v>150</v>
      </c>
    </row>
    <row r="173" spans="1:4" x14ac:dyDescent="0.25">
      <c r="A173" s="5" t="s">
        <v>227</v>
      </c>
      <c r="B173" s="10">
        <v>1100</v>
      </c>
      <c r="C173" s="36">
        <v>1200</v>
      </c>
    </row>
    <row r="174" spans="1:4" x14ac:dyDescent="0.25">
      <c r="A174" s="5" t="s">
        <v>135</v>
      </c>
      <c r="B174" s="10">
        <v>350</v>
      </c>
      <c r="C174" s="36">
        <v>350</v>
      </c>
    </row>
    <row r="175" spans="1:4" x14ac:dyDescent="0.25">
      <c r="A175" s="7" t="s">
        <v>136</v>
      </c>
      <c r="B175" s="9">
        <v>700</v>
      </c>
      <c r="C175" s="36">
        <v>800</v>
      </c>
    </row>
    <row r="176" spans="1:4" x14ac:dyDescent="0.25">
      <c r="A176" s="5" t="s">
        <v>154</v>
      </c>
      <c r="B176" s="10">
        <v>500</v>
      </c>
      <c r="C176" s="27">
        <v>300</v>
      </c>
      <c r="D176" s="30"/>
    </row>
    <row r="177" spans="1:7" x14ac:dyDescent="0.25">
      <c r="A177" s="7" t="s">
        <v>137</v>
      </c>
      <c r="B177" s="9">
        <v>500</v>
      </c>
      <c r="C177" s="36">
        <v>700</v>
      </c>
    </row>
    <row r="178" spans="1:7" x14ac:dyDescent="0.25">
      <c r="A178" s="5" t="s">
        <v>138</v>
      </c>
      <c r="B178" s="10">
        <v>1800</v>
      </c>
      <c r="C178" s="36">
        <v>1400</v>
      </c>
    </row>
    <row r="179" spans="1:7" x14ac:dyDescent="0.25">
      <c r="A179" s="2" t="s">
        <v>139</v>
      </c>
      <c r="B179" s="15">
        <f>SUM(B172:B178)</f>
        <v>5100</v>
      </c>
      <c r="C179" s="34">
        <f>SUM(C172:C178)</f>
        <v>4900</v>
      </c>
    </row>
    <row r="180" spans="1:7" x14ac:dyDescent="0.25">
      <c r="C180" s="10"/>
    </row>
    <row r="181" spans="1:7" x14ac:dyDescent="0.25">
      <c r="A181" s="2" t="s">
        <v>140</v>
      </c>
      <c r="B181" s="9"/>
      <c r="C181" s="10"/>
    </row>
    <row r="182" spans="1:7" x14ac:dyDescent="0.25">
      <c r="A182" s="5" t="s">
        <v>141</v>
      </c>
      <c r="B182" s="10">
        <v>200</v>
      </c>
      <c r="C182" s="26">
        <v>200</v>
      </c>
    </row>
    <row r="183" spans="1:7" x14ac:dyDescent="0.25">
      <c r="A183" s="7" t="s">
        <v>142</v>
      </c>
      <c r="B183" s="9">
        <v>300</v>
      </c>
      <c r="C183" s="25">
        <v>300</v>
      </c>
    </row>
    <row r="184" spans="1:7" x14ac:dyDescent="0.25">
      <c r="A184" s="7" t="s">
        <v>143</v>
      </c>
      <c r="B184" s="9">
        <v>500</v>
      </c>
      <c r="C184" s="25">
        <v>500</v>
      </c>
    </row>
    <row r="185" spans="1:7" x14ac:dyDescent="0.25">
      <c r="A185" s="5" t="s">
        <v>144</v>
      </c>
      <c r="B185" s="10">
        <v>300</v>
      </c>
      <c r="C185" s="26">
        <v>300</v>
      </c>
    </row>
    <row r="186" spans="1:7" x14ac:dyDescent="0.25">
      <c r="A186" s="7" t="s">
        <v>145</v>
      </c>
      <c r="B186" s="9">
        <v>650</v>
      </c>
      <c r="C186" s="25">
        <v>650</v>
      </c>
    </row>
    <row r="187" spans="1:7" x14ac:dyDescent="0.25">
      <c r="A187" s="5" t="s">
        <v>146</v>
      </c>
      <c r="B187" s="10">
        <v>1600</v>
      </c>
      <c r="C187" s="26">
        <v>1600</v>
      </c>
      <c r="G187" s="30"/>
    </row>
    <row r="188" spans="1:7" x14ac:dyDescent="0.25">
      <c r="A188" s="7" t="s">
        <v>147</v>
      </c>
      <c r="B188" s="9">
        <v>400</v>
      </c>
      <c r="C188" s="25">
        <v>400</v>
      </c>
    </row>
    <row r="189" spans="1:7" x14ac:dyDescent="0.25">
      <c r="A189" s="5" t="s">
        <v>148</v>
      </c>
      <c r="B189" s="10">
        <v>1900</v>
      </c>
      <c r="C189" s="26">
        <v>1900</v>
      </c>
    </row>
    <row r="190" spans="1:7" x14ac:dyDescent="0.25">
      <c r="A190" s="7" t="s">
        <v>149</v>
      </c>
      <c r="B190" s="9">
        <v>1100</v>
      </c>
      <c r="C190" s="25">
        <v>1100</v>
      </c>
    </row>
    <row r="191" spans="1:7" x14ac:dyDescent="0.25">
      <c r="A191" s="7" t="s">
        <v>150</v>
      </c>
      <c r="B191" s="9">
        <v>0</v>
      </c>
      <c r="C191" s="25">
        <v>100</v>
      </c>
    </row>
    <row r="192" spans="1:7" x14ac:dyDescent="0.25">
      <c r="A192" s="1" t="s">
        <v>151</v>
      </c>
      <c r="B192" s="16">
        <f>SUM(B182:B191)</f>
        <v>6950</v>
      </c>
      <c r="C192" s="29">
        <f>SUM(C182:C191)</f>
        <v>7050</v>
      </c>
    </row>
    <row r="193" spans="1:4" x14ac:dyDescent="0.25">
      <c r="C193" s="10"/>
    </row>
    <row r="194" spans="1:4" x14ac:dyDescent="0.25">
      <c r="A194" s="1" t="s">
        <v>152</v>
      </c>
      <c r="B194" s="10"/>
      <c r="C194" s="10"/>
    </row>
    <row r="195" spans="1:4" x14ac:dyDescent="0.25">
      <c r="A195" s="7" t="s">
        <v>153</v>
      </c>
      <c r="B195" s="9">
        <v>756</v>
      </c>
      <c r="C195" s="27">
        <v>700</v>
      </c>
      <c r="D195" s="27"/>
    </row>
    <row r="196" spans="1:4" x14ac:dyDescent="0.25">
      <c r="A196" s="7" t="s">
        <v>155</v>
      </c>
      <c r="B196" s="9">
        <v>1115</v>
      </c>
      <c r="C196" s="27">
        <v>700</v>
      </c>
      <c r="D196" s="27"/>
    </row>
    <row r="197" spans="1:4" x14ac:dyDescent="0.25">
      <c r="A197" s="5" t="s">
        <v>156</v>
      </c>
      <c r="B197" s="10">
        <v>85</v>
      </c>
      <c r="C197" s="27">
        <v>100</v>
      </c>
      <c r="D197" s="27"/>
    </row>
    <row r="198" spans="1:4" x14ac:dyDescent="0.25">
      <c r="A198" t="s">
        <v>157</v>
      </c>
      <c r="B198" s="9">
        <v>350</v>
      </c>
      <c r="C198" s="27">
        <v>650</v>
      </c>
      <c r="D198" s="27"/>
    </row>
    <row r="199" spans="1:4" x14ac:dyDescent="0.25">
      <c r="A199" s="7" t="s">
        <v>158</v>
      </c>
      <c r="B199" s="9">
        <v>0</v>
      </c>
      <c r="C199" s="27">
        <v>250</v>
      </c>
      <c r="D199" s="27"/>
    </row>
    <row r="200" spans="1:4" x14ac:dyDescent="0.25">
      <c r="A200" s="1" t="s">
        <v>159</v>
      </c>
      <c r="B200" s="16">
        <f>SUM(B195:B199)</f>
        <v>2306</v>
      </c>
      <c r="C200" s="29">
        <f>SUM(C195:C199)</f>
        <v>2400</v>
      </c>
      <c r="D200" s="27"/>
    </row>
    <row r="201" spans="1:4" x14ac:dyDescent="0.25">
      <c r="C201" s="10"/>
    </row>
    <row r="202" spans="1:4" x14ac:dyDescent="0.25">
      <c r="A202" s="2" t="s">
        <v>160</v>
      </c>
      <c r="B202" s="15">
        <f>B179+B192+B200</f>
        <v>14356</v>
      </c>
      <c r="C202" s="28">
        <f>C179+C192+C200</f>
        <v>14350</v>
      </c>
    </row>
    <row r="203" spans="1:4" ht="15.75" x14ac:dyDescent="0.25">
      <c r="A203" s="19"/>
      <c r="B203" s="15"/>
      <c r="C203" s="10"/>
    </row>
    <row r="204" spans="1:4" x14ac:dyDescent="0.25">
      <c r="A204" s="2" t="s">
        <v>161</v>
      </c>
      <c r="B204" s="9"/>
      <c r="C204" s="10"/>
    </row>
    <row r="205" spans="1:4" x14ac:dyDescent="0.25">
      <c r="A205" s="5" t="s">
        <v>162</v>
      </c>
      <c r="B205" s="10">
        <v>4500</v>
      </c>
      <c r="C205" s="26">
        <v>12000</v>
      </c>
    </row>
    <row r="206" spans="1:4" x14ac:dyDescent="0.25">
      <c r="A206" s="2" t="s">
        <v>163</v>
      </c>
      <c r="B206" s="33">
        <v>4500</v>
      </c>
      <c r="C206" s="33">
        <v>12000</v>
      </c>
    </row>
    <row r="207" spans="1:4" x14ac:dyDescent="0.25">
      <c r="A207" s="12"/>
      <c r="B207" s="13"/>
    </row>
    <row r="208" spans="1:4" x14ac:dyDescent="0.25">
      <c r="A208" s="12"/>
      <c r="C208" s="10"/>
    </row>
    <row r="209" spans="1:3" x14ac:dyDescent="0.25">
      <c r="A209" s="2" t="s">
        <v>167</v>
      </c>
      <c r="B209" s="9"/>
      <c r="C209" s="10"/>
    </row>
    <row r="210" spans="1:3" x14ac:dyDescent="0.25">
      <c r="A210" s="5" t="s">
        <v>129</v>
      </c>
      <c r="B210" s="10">
        <v>4500</v>
      </c>
      <c r="C210" s="10">
        <v>4500</v>
      </c>
    </row>
    <row r="211" spans="1:3" x14ac:dyDescent="0.25">
      <c r="A211" s="7" t="s">
        <v>168</v>
      </c>
      <c r="B211" s="9">
        <v>1300</v>
      </c>
      <c r="C211" s="10">
        <v>1300</v>
      </c>
    </row>
    <row r="212" spans="1:3" x14ac:dyDescent="0.25">
      <c r="A212" s="7" t="s">
        <v>169</v>
      </c>
      <c r="B212" s="9">
        <v>58000</v>
      </c>
      <c r="C212" s="10">
        <v>58200</v>
      </c>
    </row>
    <row r="213" spans="1:3" x14ac:dyDescent="0.25">
      <c r="A213" s="5" t="s">
        <v>170</v>
      </c>
      <c r="B213" s="10">
        <v>34000</v>
      </c>
      <c r="C213" s="26">
        <v>34000</v>
      </c>
    </row>
    <row r="214" spans="1:3" x14ac:dyDescent="0.25">
      <c r="A214" s="7" t="s">
        <v>171</v>
      </c>
      <c r="B214" s="9">
        <v>600</v>
      </c>
      <c r="C214" s="10">
        <v>600</v>
      </c>
    </row>
    <row r="215" spans="1:3" x14ac:dyDescent="0.25">
      <c r="A215" s="5" t="s">
        <v>172</v>
      </c>
      <c r="B215" s="10">
        <v>26501</v>
      </c>
      <c r="C215" s="26">
        <v>26501</v>
      </c>
    </row>
    <row r="216" spans="1:3" x14ac:dyDescent="0.25">
      <c r="A216" s="5" t="s">
        <v>228</v>
      </c>
      <c r="B216" s="10">
        <v>0</v>
      </c>
      <c r="C216" s="10">
        <v>10000</v>
      </c>
    </row>
    <row r="217" spans="1:3" x14ac:dyDescent="0.25">
      <c r="A217" s="2" t="s">
        <v>173</v>
      </c>
      <c r="B217" s="15">
        <f>SUM(B210:B216)</f>
        <v>124901</v>
      </c>
      <c r="C217" s="28">
        <f>SUM(C210:C216)</f>
        <v>135101</v>
      </c>
    </row>
    <row r="219" spans="1:3" x14ac:dyDescent="0.25">
      <c r="A219" s="5"/>
      <c r="B219" s="10"/>
      <c r="C219" s="10"/>
    </row>
    <row r="220" spans="1:3" x14ac:dyDescent="0.25">
      <c r="A220" s="2" t="s">
        <v>174</v>
      </c>
      <c r="B220" s="9"/>
      <c r="C220" s="10"/>
    </row>
    <row r="221" spans="1:3" x14ac:dyDescent="0.25">
      <c r="A221" s="5" t="s">
        <v>175</v>
      </c>
      <c r="B221" s="10">
        <v>350</v>
      </c>
      <c r="C221" s="10">
        <v>400</v>
      </c>
    </row>
    <row r="222" spans="1:3" x14ac:dyDescent="0.25">
      <c r="A222" s="7" t="s">
        <v>176</v>
      </c>
      <c r="B222" s="9">
        <v>200</v>
      </c>
      <c r="C222" s="10">
        <v>250</v>
      </c>
    </row>
    <row r="223" spans="1:3" x14ac:dyDescent="0.25">
      <c r="A223" s="5" t="s">
        <v>177</v>
      </c>
      <c r="B223" s="10">
        <v>50</v>
      </c>
      <c r="C223" s="10">
        <v>100</v>
      </c>
    </row>
    <row r="224" spans="1:3" x14ac:dyDescent="0.25">
      <c r="A224" s="2" t="s">
        <v>178</v>
      </c>
      <c r="B224" s="15">
        <f>SUM(B221:B223)</f>
        <v>600</v>
      </c>
      <c r="C224" s="16">
        <f>SUM(C221:C223)</f>
        <v>750</v>
      </c>
    </row>
    <row r="225" spans="1:3" x14ac:dyDescent="0.25">
      <c r="A225" s="7"/>
      <c r="B225" s="9"/>
      <c r="C225" s="10"/>
    </row>
    <row r="226" spans="1:3" x14ac:dyDescent="0.25">
      <c r="A226" s="2" t="s">
        <v>179</v>
      </c>
      <c r="B226" s="9"/>
      <c r="C226" s="10"/>
    </row>
    <row r="227" spans="1:3" x14ac:dyDescent="0.25">
      <c r="A227" s="5" t="s">
        <v>180</v>
      </c>
      <c r="B227" s="10"/>
      <c r="C227" s="10"/>
    </row>
    <row r="228" spans="1:3" x14ac:dyDescent="0.25">
      <c r="A228" s="7" t="s">
        <v>181</v>
      </c>
      <c r="B228" s="9">
        <v>500</v>
      </c>
      <c r="C228" s="10">
        <v>1500</v>
      </c>
    </row>
    <row r="229" spans="1:3" s="39" customFormat="1" x14ac:dyDescent="0.25">
      <c r="A229" s="7" t="s">
        <v>242</v>
      </c>
      <c r="B229" s="35"/>
      <c r="C229" s="42">
        <v>1000</v>
      </c>
    </row>
    <row r="230" spans="1:3" s="39" customFormat="1" x14ac:dyDescent="0.25">
      <c r="A230" s="7" t="s">
        <v>243</v>
      </c>
      <c r="B230" s="35"/>
      <c r="C230" s="42">
        <v>225</v>
      </c>
    </row>
    <row r="231" spans="1:3" x14ac:dyDescent="0.25">
      <c r="A231" s="5" t="s">
        <v>182</v>
      </c>
      <c r="B231" s="10">
        <v>643</v>
      </c>
      <c r="C231" s="10">
        <v>850</v>
      </c>
    </row>
    <row r="232" spans="1:3" x14ac:dyDescent="0.25">
      <c r="A232" s="7" t="s">
        <v>183</v>
      </c>
      <c r="B232" s="9">
        <v>100</v>
      </c>
      <c r="C232" s="10">
        <v>500</v>
      </c>
    </row>
    <row r="233" spans="1:3" x14ac:dyDescent="0.25">
      <c r="A233" s="1" t="s">
        <v>184</v>
      </c>
      <c r="B233" s="16">
        <f>SUM(B228:B232)</f>
        <v>1243</v>
      </c>
      <c r="C233" s="34">
        <f>SUM(C228:C232)</f>
        <v>4075</v>
      </c>
    </row>
    <row r="234" spans="1:3" x14ac:dyDescent="0.25">
      <c r="A234" s="7"/>
      <c r="B234" s="9"/>
      <c r="C234" s="10"/>
    </row>
    <row r="235" spans="1:3" x14ac:dyDescent="0.25">
      <c r="A235" s="1" t="s">
        <v>185</v>
      </c>
      <c r="B235" s="10"/>
      <c r="C235" s="10"/>
    </row>
    <row r="236" spans="1:3" x14ac:dyDescent="0.25">
      <c r="A236" s="5" t="s">
        <v>246</v>
      </c>
      <c r="B236" s="10">
        <v>500</v>
      </c>
      <c r="C236" s="10">
        <v>500</v>
      </c>
    </row>
    <row r="237" spans="1:3" x14ac:dyDescent="0.25">
      <c r="A237" s="5" t="s">
        <v>187</v>
      </c>
      <c r="B237" s="10">
        <v>200</v>
      </c>
      <c r="C237" s="10"/>
    </row>
    <row r="238" spans="1:3" x14ac:dyDescent="0.25">
      <c r="A238" s="7" t="s">
        <v>188</v>
      </c>
      <c r="B238" s="9">
        <v>0</v>
      </c>
      <c r="C238" s="10"/>
    </row>
    <row r="239" spans="1:3" x14ac:dyDescent="0.25">
      <c r="A239" s="5" t="s">
        <v>189</v>
      </c>
      <c r="B239" s="10">
        <v>0</v>
      </c>
      <c r="C239" s="10"/>
    </row>
    <row r="240" spans="1:3" x14ac:dyDescent="0.25">
      <c r="A240" s="7" t="s">
        <v>190</v>
      </c>
      <c r="B240" s="9">
        <v>200</v>
      </c>
      <c r="C240" s="10">
        <v>300</v>
      </c>
    </row>
    <row r="241" spans="1:3" x14ac:dyDescent="0.25">
      <c r="A241" s="5" t="s">
        <v>191</v>
      </c>
      <c r="B241" s="10">
        <v>530</v>
      </c>
      <c r="C241" s="42">
        <v>575</v>
      </c>
    </row>
    <row r="242" spans="1:3" x14ac:dyDescent="0.25">
      <c r="A242" s="7" t="s">
        <v>192</v>
      </c>
      <c r="B242" s="9">
        <v>1000</v>
      </c>
      <c r="C242" s="10">
        <v>1600</v>
      </c>
    </row>
    <row r="243" spans="1:3" x14ac:dyDescent="0.25">
      <c r="A243" s="5" t="s">
        <v>193</v>
      </c>
      <c r="B243" s="10">
        <v>200</v>
      </c>
      <c r="C243" s="10">
        <v>200</v>
      </c>
    </row>
    <row r="244" spans="1:3" x14ac:dyDescent="0.25">
      <c r="A244" s="7" t="s">
        <v>194</v>
      </c>
      <c r="B244" s="9">
        <v>300</v>
      </c>
      <c r="C244" s="10">
        <v>1000</v>
      </c>
    </row>
    <row r="245" spans="1:3" x14ac:dyDescent="0.25">
      <c r="A245" s="5" t="s">
        <v>195</v>
      </c>
      <c r="B245" s="10">
        <v>50</v>
      </c>
      <c r="C245" s="10">
        <v>50</v>
      </c>
    </row>
    <row r="246" spans="1:3" x14ac:dyDescent="0.25">
      <c r="A246" s="7" t="s">
        <v>196</v>
      </c>
      <c r="B246" s="9">
        <v>50</v>
      </c>
      <c r="C246" s="10">
        <v>50</v>
      </c>
    </row>
    <row r="247" spans="1:3" x14ac:dyDescent="0.25">
      <c r="A247" s="5" t="s">
        <v>197</v>
      </c>
      <c r="B247" s="10">
        <v>50</v>
      </c>
      <c r="C247" s="10">
        <v>0</v>
      </c>
    </row>
    <row r="248" spans="1:3" x14ac:dyDescent="0.25">
      <c r="A248" s="7" t="s">
        <v>198</v>
      </c>
      <c r="B248" s="9">
        <v>1400</v>
      </c>
      <c r="C248" s="10">
        <v>2000</v>
      </c>
    </row>
    <row r="249" spans="1:3" x14ac:dyDescent="0.25">
      <c r="A249" s="5" t="s">
        <v>199</v>
      </c>
      <c r="B249" s="10">
        <v>1200</v>
      </c>
      <c r="C249" s="10">
        <v>1440</v>
      </c>
    </row>
    <row r="250" spans="1:3" x14ac:dyDescent="0.25">
      <c r="A250" s="7" t="s">
        <v>200</v>
      </c>
      <c r="B250" s="9">
        <v>200</v>
      </c>
      <c r="C250" s="10">
        <v>300</v>
      </c>
    </row>
    <row r="251" spans="1:3" x14ac:dyDescent="0.25">
      <c r="A251" s="7" t="s">
        <v>201</v>
      </c>
      <c r="B251" s="9"/>
      <c r="C251" s="10">
        <v>500</v>
      </c>
    </row>
    <row r="252" spans="1:3" x14ac:dyDescent="0.25">
      <c r="A252" s="5" t="s">
        <v>202</v>
      </c>
      <c r="B252" s="10">
        <v>1100</v>
      </c>
      <c r="C252" s="10">
        <v>2400</v>
      </c>
    </row>
    <row r="253" spans="1:3" x14ac:dyDescent="0.25">
      <c r="A253" s="2" t="s">
        <v>203</v>
      </c>
      <c r="B253" s="16">
        <f>SUM(B236:B252)</f>
        <v>6980</v>
      </c>
      <c r="C253" s="34">
        <f>SUM(C236:C252)</f>
        <v>10915</v>
      </c>
    </row>
    <row r="254" spans="1:3" x14ac:dyDescent="0.25">
      <c r="A254" s="2"/>
      <c r="B254" s="10"/>
    </row>
    <row r="255" spans="1:3" ht="15.75" x14ac:dyDescent="0.25">
      <c r="A255" s="11" t="s">
        <v>204</v>
      </c>
      <c r="B255" s="16">
        <f>B233+B253</f>
        <v>8223</v>
      </c>
      <c r="C255" s="34">
        <f>C233+C253</f>
        <v>14990</v>
      </c>
    </row>
    <row r="256" spans="1:3" x14ac:dyDescent="0.25">
      <c r="A256" s="2"/>
      <c r="B256" s="9"/>
    </row>
    <row r="257" spans="1:3" x14ac:dyDescent="0.25">
      <c r="A257" s="1"/>
      <c r="B257" s="10"/>
    </row>
    <row r="258" spans="1:3" ht="18.75" x14ac:dyDescent="0.3">
      <c r="A258" s="21" t="s">
        <v>205</v>
      </c>
      <c r="B258" s="31">
        <f>B94+B108+B124+B133+B138+B168+B202+B206+B217+B224+B255</f>
        <v>671257</v>
      </c>
      <c r="C258" s="31">
        <f>C94+C108+C124+C133+C138+C168+C202+C206+C217+C224+C255</f>
        <v>717238.5</v>
      </c>
    </row>
    <row r="259" spans="1:3" x14ac:dyDescent="0.25">
      <c r="A259" s="5"/>
      <c r="B259" s="43"/>
    </row>
    <row r="260" spans="1:3" ht="18.75" x14ac:dyDescent="0.3">
      <c r="A260" s="22" t="s">
        <v>244</v>
      </c>
      <c r="B260" s="44">
        <v>669372</v>
      </c>
    </row>
    <row r="262" spans="1:3" ht="18.75" x14ac:dyDescent="0.3">
      <c r="A262" s="22" t="s">
        <v>245</v>
      </c>
      <c r="B262" s="45">
        <f>C258-B260</f>
        <v>47866.5</v>
      </c>
    </row>
    <row r="263" spans="1:3" x14ac:dyDescent="0.25">
      <c r="A263" s="5"/>
      <c r="B263" s="10"/>
    </row>
    <row r="264" spans="1:3" x14ac:dyDescent="0.25">
      <c r="A264" s="3"/>
      <c r="B264" s="3"/>
    </row>
  </sheetData>
  <pageMargins left="0.7" right="0.7" top="0.75" bottom="0.75" header="0.3" footer="0.3"/>
  <pageSetup orientation="portrait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R16" sqref="R16"/>
    </sheetView>
  </sheetViews>
  <sheetFormatPr defaultRowHeight="15" x14ac:dyDescent="0.25"/>
  <cols>
    <col min="1" max="1" width="35.140625" customWidth="1"/>
    <col min="2" max="2" width="15.140625" customWidth="1"/>
  </cols>
  <sheetData>
    <row r="1" spans="1:2" x14ac:dyDescent="0.25">
      <c r="A1" s="2" t="s">
        <v>64</v>
      </c>
      <c r="B1" s="33">
        <v>391317.5</v>
      </c>
    </row>
    <row r="2" spans="1:2" x14ac:dyDescent="0.25">
      <c r="A2" s="1" t="s">
        <v>78</v>
      </c>
      <c r="B2" s="34">
        <v>95445</v>
      </c>
    </row>
    <row r="3" spans="1:2" x14ac:dyDescent="0.25">
      <c r="A3" s="1" t="s">
        <v>91</v>
      </c>
      <c r="B3" s="34">
        <v>1415</v>
      </c>
    </row>
    <row r="4" spans="1:2" x14ac:dyDescent="0.25">
      <c r="A4" s="1" t="s">
        <v>247</v>
      </c>
      <c r="B4" s="34">
        <v>4570</v>
      </c>
    </row>
    <row r="5" spans="1:2" x14ac:dyDescent="0.25">
      <c r="A5" s="2" t="s">
        <v>101</v>
      </c>
      <c r="B5" s="34">
        <v>2300</v>
      </c>
    </row>
    <row r="6" spans="1:2" x14ac:dyDescent="0.25">
      <c r="A6" s="1" t="s">
        <v>251</v>
      </c>
      <c r="B6" s="34">
        <v>45000</v>
      </c>
    </row>
    <row r="7" spans="1:2" x14ac:dyDescent="0.25">
      <c r="A7" s="1" t="s">
        <v>252</v>
      </c>
      <c r="B7" s="34">
        <v>14350</v>
      </c>
    </row>
    <row r="8" spans="1:2" x14ac:dyDescent="0.25">
      <c r="A8" s="2" t="s">
        <v>250</v>
      </c>
      <c r="B8" s="33">
        <v>12000</v>
      </c>
    </row>
    <row r="9" spans="1:2" x14ac:dyDescent="0.25">
      <c r="A9" s="2" t="s">
        <v>248</v>
      </c>
      <c r="B9" s="33">
        <v>135101</v>
      </c>
    </row>
    <row r="10" spans="1:2" x14ac:dyDescent="0.25">
      <c r="A10" s="2" t="s">
        <v>249</v>
      </c>
      <c r="B10" s="34">
        <v>750</v>
      </c>
    </row>
    <row r="11" spans="1:2" x14ac:dyDescent="0.25">
      <c r="A11" s="2" t="s">
        <v>204</v>
      </c>
      <c r="B11" s="34">
        <v>14990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5"/>
  <sheetViews>
    <sheetView topLeftCell="A203" zoomScaleNormal="100" workbookViewId="0">
      <selection activeCell="I116" sqref="I116"/>
    </sheetView>
  </sheetViews>
  <sheetFormatPr defaultRowHeight="15" x14ac:dyDescent="0.25"/>
  <cols>
    <col min="1" max="1" width="44.5703125" style="24" customWidth="1"/>
    <col min="2" max="2" width="18.7109375" style="24" bestFit="1" customWidth="1"/>
    <col min="3" max="3" width="20" style="24" customWidth="1"/>
    <col min="4" max="4" width="17.7109375" style="24" customWidth="1"/>
    <col min="5" max="16384" width="9.140625" style="24"/>
  </cols>
  <sheetData>
    <row r="1" spans="1:3" x14ac:dyDescent="0.25">
      <c r="A1" s="1" t="s">
        <v>0</v>
      </c>
    </row>
    <row r="2" spans="1:3" x14ac:dyDescent="0.25">
      <c r="A2" s="2" t="s">
        <v>1</v>
      </c>
      <c r="B2" s="3"/>
    </row>
    <row r="3" spans="1:3" x14ac:dyDescent="0.25">
      <c r="A3" s="1" t="s">
        <v>2</v>
      </c>
    </row>
    <row r="4" spans="1:3" x14ac:dyDescent="0.25">
      <c r="A4" s="4" t="s">
        <v>3</v>
      </c>
      <c r="B4" s="4" t="s">
        <v>4</v>
      </c>
      <c r="C4" s="4" t="s">
        <v>5</v>
      </c>
    </row>
    <row r="5" spans="1:3" ht="18.75" x14ac:dyDescent="0.3">
      <c r="A5" s="21" t="s">
        <v>6</v>
      </c>
      <c r="B5" s="6"/>
    </row>
    <row r="6" spans="1:3" x14ac:dyDescent="0.25">
      <c r="A6" s="7" t="s">
        <v>7</v>
      </c>
      <c r="B6" s="8"/>
      <c r="C6" s="8"/>
    </row>
    <row r="7" spans="1:3" x14ac:dyDescent="0.25">
      <c r="A7" s="5" t="s">
        <v>8</v>
      </c>
      <c r="B7" s="6"/>
    </row>
    <row r="8" spans="1:3" x14ac:dyDescent="0.25">
      <c r="A8" s="7" t="s">
        <v>9</v>
      </c>
      <c r="B8" s="9">
        <v>594792</v>
      </c>
      <c r="C8" s="10"/>
    </row>
    <row r="9" spans="1:3" x14ac:dyDescent="0.25">
      <c r="A9" s="5" t="s">
        <v>10</v>
      </c>
      <c r="B9" s="10">
        <v>32423</v>
      </c>
      <c r="C9" s="10"/>
    </row>
    <row r="10" spans="1:3" x14ac:dyDescent="0.25">
      <c r="A10" s="7" t="s">
        <v>11</v>
      </c>
      <c r="B10" s="9">
        <v>0</v>
      </c>
      <c r="C10" s="10"/>
    </row>
    <row r="11" spans="1:3" x14ac:dyDescent="0.25">
      <c r="A11" s="5" t="s">
        <v>12</v>
      </c>
      <c r="B11" s="10">
        <v>0</v>
      </c>
      <c r="C11" s="10"/>
    </row>
    <row r="12" spans="1:3" x14ac:dyDescent="0.25">
      <c r="A12" s="7" t="s">
        <v>13</v>
      </c>
      <c r="B12" s="9">
        <v>627215</v>
      </c>
      <c r="C12" s="10"/>
    </row>
    <row r="13" spans="1:3" x14ac:dyDescent="0.25">
      <c r="A13" s="5" t="s">
        <v>14</v>
      </c>
      <c r="B13" s="10"/>
      <c r="C13" s="10"/>
    </row>
    <row r="14" spans="1:3" x14ac:dyDescent="0.25">
      <c r="A14" s="7" t="s">
        <v>15</v>
      </c>
      <c r="B14" s="9">
        <v>0</v>
      </c>
      <c r="C14" s="10"/>
    </row>
    <row r="15" spans="1:3" x14ac:dyDescent="0.25">
      <c r="A15" s="5" t="s">
        <v>16</v>
      </c>
      <c r="B15" s="10">
        <v>0</v>
      </c>
      <c r="C15" s="10"/>
    </row>
    <row r="16" spans="1:3" x14ac:dyDescent="0.25">
      <c r="A16" s="7" t="s">
        <v>17</v>
      </c>
      <c r="B16" s="9">
        <v>0</v>
      </c>
      <c r="C16" s="10"/>
    </row>
    <row r="17" spans="1:3" x14ac:dyDescent="0.25">
      <c r="A17" s="5" t="s">
        <v>18</v>
      </c>
      <c r="B17" s="10">
        <v>0</v>
      </c>
      <c r="C17" s="10"/>
    </row>
    <row r="18" spans="1:3" x14ac:dyDescent="0.25">
      <c r="A18" s="7" t="s">
        <v>19</v>
      </c>
      <c r="B18" s="9">
        <v>627215</v>
      </c>
      <c r="C18" s="10"/>
    </row>
    <row r="19" spans="1:3" x14ac:dyDescent="0.25">
      <c r="A19" s="7" t="s">
        <v>20</v>
      </c>
      <c r="B19" s="9">
        <v>42157</v>
      </c>
      <c r="C19" s="10"/>
    </row>
    <row r="20" spans="1:3" x14ac:dyDescent="0.25">
      <c r="A20" s="5" t="s">
        <v>21</v>
      </c>
      <c r="B20" s="10">
        <f>SUM(B18:B19)</f>
        <v>669372</v>
      </c>
      <c r="C20" s="10"/>
    </row>
    <row r="21" spans="1:3" x14ac:dyDescent="0.25">
      <c r="A21" s="5"/>
      <c r="B21" s="10"/>
      <c r="C21" s="10"/>
    </row>
    <row r="22" spans="1:3" ht="18.75" x14ac:dyDescent="0.3">
      <c r="A22" s="22" t="s">
        <v>22</v>
      </c>
      <c r="B22" s="9"/>
      <c r="C22" s="10"/>
    </row>
    <row r="23" spans="1:3" x14ac:dyDescent="0.25">
      <c r="A23" s="7"/>
      <c r="B23" s="9"/>
      <c r="C23" s="10"/>
    </row>
    <row r="24" spans="1:3" ht="15.75" x14ac:dyDescent="0.25">
      <c r="A24" s="11" t="s">
        <v>23</v>
      </c>
      <c r="B24" s="10"/>
      <c r="C24" s="10"/>
    </row>
    <row r="25" spans="1:3" x14ac:dyDescent="0.25">
      <c r="A25" s="1" t="s">
        <v>24</v>
      </c>
      <c r="B25" s="10"/>
      <c r="C25" s="10"/>
    </row>
    <row r="26" spans="1:3" x14ac:dyDescent="0.25">
      <c r="A26" s="7" t="s">
        <v>25</v>
      </c>
      <c r="B26" s="9">
        <v>6400</v>
      </c>
      <c r="C26" s="10"/>
    </row>
    <row r="27" spans="1:3" x14ac:dyDescent="0.25">
      <c r="A27" s="7" t="s">
        <v>26</v>
      </c>
      <c r="B27" s="9">
        <v>4110</v>
      </c>
      <c r="C27" s="10"/>
    </row>
    <row r="28" spans="1:3" x14ac:dyDescent="0.25">
      <c r="A28" s="5" t="s">
        <v>27</v>
      </c>
      <c r="B28" s="10">
        <v>3400</v>
      </c>
      <c r="C28" s="10"/>
    </row>
    <row r="29" spans="1:3" x14ac:dyDescent="0.25">
      <c r="A29" s="7" t="s">
        <v>28</v>
      </c>
      <c r="B29" s="9">
        <v>2600</v>
      </c>
      <c r="C29" s="10"/>
    </row>
    <row r="30" spans="1:3" x14ac:dyDescent="0.25">
      <c r="A30" s="5" t="s">
        <v>29</v>
      </c>
      <c r="B30" s="10">
        <v>3200</v>
      </c>
      <c r="C30" s="10"/>
    </row>
    <row r="31" spans="1:3" x14ac:dyDescent="0.25">
      <c r="A31" s="2" t="s">
        <v>30</v>
      </c>
      <c r="B31" s="9">
        <f>SUM(B26:B30)</f>
        <v>19710</v>
      </c>
      <c r="C31" s="9">
        <f>SUM(C26:C30)</f>
        <v>0</v>
      </c>
    </row>
    <row r="32" spans="1:3" x14ac:dyDescent="0.25">
      <c r="A32" s="7"/>
      <c r="B32" s="9"/>
      <c r="C32" s="10"/>
    </row>
    <row r="33" spans="1:4" x14ac:dyDescent="0.25">
      <c r="A33" s="2" t="s">
        <v>31</v>
      </c>
      <c r="B33" s="9"/>
      <c r="C33" s="10"/>
    </row>
    <row r="34" spans="1:4" x14ac:dyDescent="0.25">
      <c r="A34" s="12" t="s">
        <v>32</v>
      </c>
      <c r="B34" s="13"/>
      <c r="C34" s="10"/>
    </row>
    <row r="35" spans="1:4" x14ac:dyDescent="0.25">
      <c r="A35" s="2" t="s">
        <v>33</v>
      </c>
      <c r="B35" s="9"/>
      <c r="C35" s="10"/>
    </row>
    <row r="36" spans="1:4" x14ac:dyDescent="0.25">
      <c r="A36" s="5" t="s">
        <v>208</v>
      </c>
      <c r="B36" s="10">
        <v>26375</v>
      </c>
      <c r="C36" s="10"/>
    </row>
    <row r="37" spans="1:4" x14ac:dyDescent="0.25">
      <c r="A37" s="7" t="s">
        <v>209</v>
      </c>
      <c r="B37" s="9">
        <v>1700</v>
      </c>
      <c r="C37" s="10"/>
      <c r="D37" s="24" t="s">
        <v>211</v>
      </c>
    </row>
    <row r="38" spans="1:4" x14ac:dyDescent="0.25">
      <c r="A38" s="5" t="s">
        <v>210</v>
      </c>
      <c r="B38" s="10">
        <v>16954</v>
      </c>
      <c r="C38" s="10"/>
    </row>
    <row r="39" spans="1:4" x14ac:dyDescent="0.25">
      <c r="A39" s="7" t="s">
        <v>212</v>
      </c>
      <c r="B39" s="9">
        <v>2500</v>
      </c>
      <c r="C39" s="10"/>
    </row>
    <row r="40" spans="1:4" x14ac:dyDescent="0.25">
      <c r="A40" s="5" t="s">
        <v>213</v>
      </c>
      <c r="B40" s="10">
        <v>1000</v>
      </c>
    </row>
    <row r="41" spans="1:4" x14ac:dyDescent="0.25">
      <c r="A41" s="7" t="s">
        <v>215</v>
      </c>
      <c r="B41" s="9">
        <v>22500</v>
      </c>
    </row>
    <row r="42" spans="1:4" x14ac:dyDescent="0.25">
      <c r="A42" s="5" t="s">
        <v>214</v>
      </c>
      <c r="B42" s="10">
        <v>7200</v>
      </c>
      <c r="C42" s="10"/>
    </row>
    <row r="43" spans="1:4" x14ac:dyDescent="0.25">
      <c r="A43" s="5" t="s">
        <v>216</v>
      </c>
      <c r="B43" s="10">
        <v>1200</v>
      </c>
      <c r="C43" s="10"/>
    </row>
    <row r="44" spans="1:4" x14ac:dyDescent="0.25">
      <c r="A44" s="1" t="s">
        <v>34</v>
      </c>
      <c r="B44" s="10">
        <f>SUM(B36:B43)</f>
        <v>79429</v>
      </c>
      <c r="C44" s="10"/>
    </row>
    <row r="45" spans="1:4" x14ac:dyDescent="0.25">
      <c r="A45" s="5"/>
      <c r="B45" s="10"/>
      <c r="C45" s="10"/>
    </row>
    <row r="46" spans="1:4" x14ac:dyDescent="0.25">
      <c r="A46" s="1" t="s">
        <v>35</v>
      </c>
      <c r="B46" s="10"/>
      <c r="C46" s="10"/>
    </row>
    <row r="47" spans="1:4" x14ac:dyDescent="0.25">
      <c r="A47" s="7" t="s">
        <v>218</v>
      </c>
      <c r="B47" s="9">
        <v>22500</v>
      </c>
      <c r="C47" s="10"/>
    </row>
    <row r="48" spans="1:4" x14ac:dyDescent="0.25">
      <c r="A48" s="5" t="s">
        <v>219</v>
      </c>
      <c r="B48" s="10">
        <v>30000</v>
      </c>
      <c r="C48" s="10"/>
    </row>
    <row r="49" spans="1:3" x14ac:dyDescent="0.25">
      <c r="A49" s="7" t="s">
        <v>220</v>
      </c>
      <c r="B49" s="9">
        <v>1700</v>
      </c>
      <c r="C49" s="10"/>
    </row>
    <row r="50" spans="1:3" x14ac:dyDescent="0.25">
      <c r="A50" s="5" t="s">
        <v>221</v>
      </c>
      <c r="B50" s="10">
        <v>4000</v>
      </c>
      <c r="C50" s="10"/>
    </row>
    <row r="51" spans="1:3" x14ac:dyDescent="0.25">
      <c r="A51" s="7" t="s">
        <v>222</v>
      </c>
      <c r="B51" s="13">
        <v>18975</v>
      </c>
      <c r="C51" s="10"/>
    </row>
    <row r="52" spans="1:3" x14ac:dyDescent="0.25">
      <c r="A52" s="5" t="s">
        <v>223</v>
      </c>
      <c r="B52" s="13">
        <v>4738</v>
      </c>
      <c r="C52" s="10"/>
    </row>
    <row r="53" spans="1:3" x14ac:dyDescent="0.25">
      <c r="A53" s="7" t="s">
        <v>224</v>
      </c>
      <c r="B53" s="9">
        <v>2500</v>
      </c>
      <c r="C53" s="10"/>
    </row>
    <row r="54" spans="1:3" x14ac:dyDescent="0.25">
      <c r="A54" s="5" t="s">
        <v>225</v>
      </c>
      <c r="B54" s="10">
        <v>1000</v>
      </c>
      <c r="C54" s="10"/>
    </row>
    <row r="55" spans="1:3" x14ac:dyDescent="0.25">
      <c r="A55" s="5" t="s">
        <v>226</v>
      </c>
      <c r="B55" s="10">
        <v>1200</v>
      </c>
      <c r="C55" s="10"/>
    </row>
    <row r="56" spans="1:3" x14ac:dyDescent="0.25">
      <c r="A56" s="5" t="s">
        <v>217</v>
      </c>
      <c r="B56" s="10">
        <v>2500</v>
      </c>
      <c r="C56" s="10"/>
    </row>
    <row r="57" spans="1:3" x14ac:dyDescent="0.25">
      <c r="A57" s="1" t="s">
        <v>36</v>
      </c>
      <c r="B57" s="10">
        <f>SUM(B47:B56)</f>
        <v>89113</v>
      </c>
      <c r="C57" s="10"/>
    </row>
    <row r="58" spans="1:3" x14ac:dyDescent="0.25">
      <c r="A58" s="5"/>
      <c r="B58" s="10"/>
      <c r="C58" s="10"/>
    </row>
    <row r="59" spans="1:3" x14ac:dyDescent="0.25">
      <c r="A59" s="1" t="s">
        <v>37</v>
      </c>
      <c r="B59" s="10"/>
      <c r="C59" s="10"/>
    </row>
    <row r="60" spans="1:3" x14ac:dyDescent="0.25">
      <c r="A60" s="7" t="s">
        <v>38</v>
      </c>
      <c r="B60" s="9">
        <v>18000</v>
      </c>
      <c r="C60" s="10"/>
    </row>
    <row r="61" spans="1:3" x14ac:dyDescent="0.25">
      <c r="A61" s="5" t="s">
        <v>39</v>
      </c>
      <c r="B61" s="10">
        <v>27140</v>
      </c>
      <c r="C61" s="10"/>
    </row>
    <row r="62" spans="1:3" x14ac:dyDescent="0.25">
      <c r="A62" s="5" t="s">
        <v>40</v>
      </c>
      <c r="B62" s="10">
        <v>800</v>
      </c>
      <c r="C62" s="10"/>
    </row>
    <row r="63" spans="1:3" x14ac:dyDescent="0.25">
      <c r="A63" s="7" t="s">
        <v>41</v>
      </c>
      <c r="B63" s="9">
        <v>15913</v>
      </c>
      <c r="C63" s="10"/>
    </row>
    <row r="64" spans="1:3" x14ac:dyDescent="0.25">
      <c r="A64" s="5" t="s">
        <v>42</v>
      </c>
      <c r="B64" s="10">
        <v>24400</v>
      </c>
      <c r="C64" s="10"/>
    </row>
    <row r="65" spans="1:4" x14ac:dyDescent="0.25">
      <c r="A65" s="7" t="s">
        <v>43</v>
      </c>
      <c r="B65" s="9">
        <v>300</v>
      </c>
      <c r="C65" s="10"/>
    </row>
    <row r="66" spans="1:4" x14ac:dyDescent="0.25">
      <c r="A66" s="5" t="s">
        <v>44</v>
      </c>
      <c r="B66" s="10">
        <v>18711</v>
      </c>
      <c r="C66" s="10"/>
    </row>
    <row r="67" spans="1:4" x14ac:dyDescent="0.25">
      <c r="A67" s="7" t="s">
        <v>45</v>
      </c>
      <c r="B67" s="9">
        <v>300</v>
      </c>
    </row>
    <row r="68" spans="1:4" x14ac:dyDescent="0.25">
      <c r="A68" s="23" t="s">
        <v>46</v>
      </c>
      <c r="B68" s="10">
        <v>700</v>
      </c>
      <c r="C68" s="10"/>
    </row>
    <row r="69" spans="1:4" x14ac:dyDescent="0.25">
      <c r="A69" s="5" t="s">
        <v>207</v>
      </c>
      <c r="B69" s="10">
        <v>300</v>
      </c>
      <c r="C69" s="10"/>
    </row>
    <row r="70" spans="1:4" x14ac:dyDescent="0.25">
      <c r="A70" s="5" t="s">
        <v>47</v>
      </c>
      <c r="B70" s="10">
        <v>500</v>
      </c>
      <c r="C70" s="10"/>
    </row>
    <row r="71" spans="1:4" x14ac:dyDescent="0.25">
      <c r="A71" s="14" t="s">
        <v>48</v>
      </c>
      <c r="B71" s="13">
        <v>400</v>
      </c>
      <c r="C71" s="10"/>
    </row>
    <row r="72" spans="1:4" x14ac:dyDescent="0.25">
      <c r="A72" s="2" t="s">
        <v>49</v>
      </c>
      <c r="B72" s="9">
        <f>SUM(B60:B71)</f>
        <v>107464</v>
      </c>
      <c r="C72" s="9">
        <f>SUM(C60:C71)</f>
        <v>0</v>
      </c>
    </row>
    <row r="73" spans="1:4" x14ac:dyDescent="0.25">
      <c r="A73" s="7"/>
      <c r="B73" s="9"/>
      <c r="C73" s="7"/>
      <c r="D73" s="9"/>
    </row>
    <row r="74" spans="1:4" x14ac:dyDescent="0.25">
      <c r="A74" s="2" t="s">
        <v>50</v>
      </c>
      <c r="B74" s="9"/>
      <c r="C74" s="10"/>
    </row>
    <row r="75" spans="1:4" x14ac:dyDescent="0.25">
      <c r="A75" s="7" t="s">
        <v>51</v>
      </c>
      <c r="B75" s="9">
        <v>20090</v>
      </c>
      <c r="C75" s="10"/>
    </row>
    <row r="76" spans="1:4" x14ac:dyDescent="0.25">
      <c r="A76" s="5" t="s">
        <v>52</v>
      </c>
      <c r="B76" s="10">
        <v>0</v>
      </c>
      <c r="C76" s="10"/>
    </row>
    <row r="77" spans="1:4" x14ac:dyDescent="0.25">
      <c r="A77" s="5" t="s">
        <v>53</v>
      </c>
      <c r="B77" s="10">
        <v>12300</v>
      </c>
    </row>
    <row r="78" spans="1:4" x14ac:dyDescent="0.25">
      <c r="A78" s="7" t="s">
        <v>54</v>
      </c>
      <c r="B78" s="9">
        <v>13276</v>
      </c>
      <c r="C78" s="10"/>
    </row>
    <row r="79" spans="1:4" x14ac:dyDescent="0.25">
      <c r="C79" s="10"/>
    </row>
    <row r="80" spans="1:4" x14ac:dyDescent="0.25">
      <c r="A80" s="2" t="s">
        <v>55</v>
      </c>
      <c r="B80" s="9">
        <f>SUM(B75:B79)</f>
        <v>45666</v>
      </c>
      <c r="C80" s="10"/>
    </row>
    <row r="81" spans="1:4" x14ac:dyDescent="0.25">
      <c r="A81" s="2"/>
      <c r="B81" s="9"/>
      <c r="C81" s="10"/>
    </row>
    <row r="82" spans="1:4" x14ac:dyDescent="0.25">
      <c r="A82" s="1" t="s">
        <v>56</v>
      </c>
      <c r="B82" s="10"/>
    </row>
    <row r="83" spans="1:4" x14ac:dyDescent="0.25">
      <c r="A83" s="7" t="s">
        <v>57</v>
      </c>
      <c r="B83" s="9">
        <v>5000</v>
      </c>
      <c r="C83" s="7"/>
      <c r="D83" s="9"/>
    </row>
    <row r="84" spans="1:4" x14ac:dyDescent="0.25">
      <c r="A84" s="1" t="s">
        <v>58</v>
      </c>
      <c r="B84" s="10">
        <v>5000</v>
      </c>
      <c r="C84" s="10"/>
    </row>
    <row r="85" spans="1:4" x14ac:dyDescent="0.25">
      <c r="C85" s="10"/>
    </row>
    <row r="86" spans="1:4" x14ac:dyDescent="0.25">
      <c r="A86" s="2" t="s">
        <v>59</v>
      </c>
      <c r="B86" s="9"/>
      <c r="C86" s="10"/>
    </row>
    <row r="87" spans="1:4" x14ac:dyDescent="0.25">
      <c r="A87" s="5" t="s">
        <v>60</v>
      </c>
      <c r="B87" s="10">
        <v>11463</v>
      </c>
      <c r="C87" s="10"/>
    </row>
    <row r="88" spans="1:4" x14ac:dyDescent="0.25">
      <c r="A88" s="5" t="s">
        <v>61</v>
      </c>
      <c r="B88" s="10">
        <v>3500</v>
      </c>
      <c r="C88" s="5"/>
      <c r="D88" s="10"/>
    </row>
    <row r="89" spans="1:4" x14ac:dyDescent="0.25">
      <c r="A89" s="7" t="s">
        <v>62</v>
      </c>
      <c r="B89" s="9">
        <v>350</v>
      </c>
      <c r="C89" s="10"/>
    </row>
    <row r="90" spans="1:4" x14ac:dyDescent="0.25">
      <c r="A90" s="2" t="s">
        <v>63</v>
      </c>
      <c r="B90" s="9">
        <f>SUM(B87:B89)</f>
        <v>15313</v>
      </c>
      <c r="C90" s="10"/>
    </row>
    <row r="91" spans="1:4" x14ac:dyDescent="0.25">
      <c r="A91" s="2"/>
      <c r="B91" s="9"/>
      <c r="C91" s="10"/>
    </row>
    <row r="92" spans="1:4" x14ac:dyDescent="0.25">
      <c r="A92" s="2" t="s">
        <v>64</v>
      </c>
      <c r="B92" s="15">
        <f>B90+B84+B80+B72+B57+B44+B31</f>
        <v>361695</v>
      </c>
      <c r="C92" s="15">
        <f>C90+C84+C80+C72+C57+C44+C31</f>
        <v>0</v>
      </c>
    </row>
    <row r="93" spans="1:4" x14ac:dyDescent="0.25">
      <c r="A93" s="2"/>
      <c r="B93" s="9"/>
      <c r="C93" s="10"/>
    </row>
    <row r="94" spans="1:4" x14ac:dyDescent="0.25">
      <c r="A94" s="1" t="s">
        <v>65</v>
      </c>
      <c r="B94" s="10"/>
      <c r="C94" s="10"/>
    </row>
    <row r="95" spans="1:4" x14ac:dyDescent="0.25">
      <c r="A95" s="7" t="s">
        <v>66</v>
      </c>
      <c r="B95" s="9">
        <v>17940</v>
      </c>
      <c r="C95" s="9">
        <v>17940</v>
      </c>
    </row>
    <row r="96" spans="1:4" x14ac:dyDescent="0.25">
      <c r="A96" s="5" t="s">
        <v>67</v>
      </c>
      <c r="B96" s="10">
        <v>1000</v>
      </c>
      <c r="C96" s="10">
        <v>1000</v>
      </c>
    </row>
    <row r="97" spans="1:3" x14ac:dyDescent="0.25">
      <c r="A97" s="5" t="s">
        <v>68</v>
      </c>
      <c r="B97" s="10">
        <v>12000</v>
      </c>
      <c r="C97" s="10">
        <v>12000</v>
      </c>
    </row>
    <row r="98" spans="1:3" x14ac:dyDescent="0.25">
      <c r="A98" s="7" t="s">
        <v>69</v>
      </c>
      <c r="B98" s="9">
        <v>2200</v>
      </c>
      <c r="C98" s="9">
        <v>2200</v>
      </c>
    </row>
    <row r="99" spans="1:3" x14ac:dyDescent="0.25">
      <c r="A99" s="5" t="s">
        <v>70</v>
      </c>
      <c r="B99" s="10">
        <v>1500</v>
      </c>
      <c r="C99" s="10">
        <v>1500</v>
      </c>
    </row>
    <row r="100" spans="1:3" x14ac:dyDescent="0.25">
      <c r="A100" s="7" t="s">
        <v>71</v>
      </c>
      <c r="B100" s="9">
        <v>20900</v>
      </c>
      <c r="C100" s="9">
        <v>20900</v>
      </c>
    </row>
    <row r="101" spans="1:3" x14ac:dyDescent="0.25">
      <c r="A101" s="5" t="s">
        <v>72</v>
      </c>
      <c r="B101" s="10">
        <v>9700</v>
      </c>
      <c r="C101" s="10">
        <v>9700</v>
      </c>
    </row>
    <row r="102" spans="1:3" x14ac:dyDescent="0.25">
      <c r="A102" s="7" t="s">
        <v>73</v>
      </c>
      <c r="B102" s="9">
        <v>37000</v>
      </c>
      <c r="C102" s="9">
        <v>37000</v>
      </c>
    </row>
    <row r="103" spans="1:3" x14ac:dyDescent="0.25">
      <c r="A103" s="5" t="s">
        <v>74</v>
      </c>
      <c r="B103" s="10">
        <v>930</v>
      </c>
      <c r="C103" s="10">
        <v>930</v>
      </c>
    </row>
    <row r="104" spans="1:3" x14ac:dyDescent="0.25">
      <c r="A104" s="7" t="s">
        <v>75</v>
      </c>
      <c r="B104" s="9">
        <v>1275</v>
      </c>
      <c r="C104" s="9">
        <v>1275</v>
      </c>
    </row>
    <row r="105" spans="1:3" x14ac:dyDescent="0.25">
      <c r="A105" s="5" t="s">
        <v>76</v>
      </c>
      <c r="B105" s="10">
        <v>3000</v>
      </c>
      <c r="C105" s="10">
        <v>3000</v>
      </c>
    </row>
    <row r="107" spans="1:3" x14ac:dyDescent="0.25">
      <c r="A107" s="2" t="s">
        <v>78</v>
      </c>
      <c r="B107" s="15">
        <f>SUM(B95:B105)</f>
        <v>107445</v>
      </c>
      <c r="C107" s="15">
        <f>SUM(C95:C105)</f>
        <v>107445</v>
      </c>
    </row>
    <row r="108" spans="1:3" x14ac:dyDescent="0.25">
      <c r="A108" s="2"/>
      <c r="B108" s="9"/>
      <c r="C108" s="10"/>
    </row>
    <row r="109" spans="1:3" x14ac:dyDescent="0.25">
      <c r="A109" s="1" t="s">
        <v>79</v>
      </c>
      <c r="B109" s="10"/>
      <c r="C109" s="10"/>
    </row>
    <row r="110" spans="1:3" x14ac:dyDescent="0.25">
      <c r="A110" s="2" t="s">
        <v>80</v>
      </c>
      <c r="B110" s="9"/>
      <c r="C110" s="10"/>
    </row>
    <row r="111" spans="1:3" x14ac:dyDescent="0.25">
      <c r="A111" s="5" t="s">
        <v>81</v>
      </c>
      <c r="B111" s="10">
        <v>300</v>
      </c>
      <c r="C111" s="10"/>
    </row>
    <row r="112" spans="1:3" x14ac:dyDescent="0.25">
      <c r="A112" s="7" t="s">
        <v>82</v>
      </c>
      <c r="B112" s="9">
        <v>0</v>
      </c>
      <c r="C112" s="10"/>
    </row>
    <row r="113" spans="1:6" x14ac:dyDescent="0.25">
      <c r="A113" s="5" t="s">
        <v>83</v>
      </c>
      <c r="B113" s="10">
        <v>0</v>
      </c>
    </row>
    <row r="114" spans="1:6" x14ac:dyDescent="0.25">
      <c r="A114" s="7" t="s">
        <v>84</v>
      </c>
      <c r="B114" s="9">
        <v>60</v>
      </c>
      <c r="C114" s="10"/>
    </row>
    <row r="115" spans="1:6" x14ac:dyDescent="0.25">
      <c r="A115" s="5" t="s">
        <v>85</v>
      </c>
      <c r="B115" s="10">
        <v>50</v>
      </c>
      <c r="C115" s="10"/>
    </row>
    <row r="116" spans="1:6" x14ac:dyDescent="0.25">
      <c r="A116" s="7" t="s">
        <v>86</v>
      </c>
      <c r="B116" s="9">
        <v>375</v>
      </c>
      <c r="C116" s="10"/>
    </row>
    <row r="117" spans="1:6" x14ac:dyDescent="0.25">
      <c r="A117" s="1" t="s">
        <v>87</v>
      </c>
      <c r="B117" s="10">
        <f>SUM(B111:B116)</f>
        <v>785</v>
      </c>
      <c r="C117" s="10"/>
    </row>
    <row r="118" spans="1:6" x14ac:dyDescent="0.25">
      <c r="A118" s="5"/>
      <c r="B118" s="10"/>
      <c r="C118" s="10"/>
    </row>
    <row r="119" spans="1:6" x14ac:dyDescent="0.25">
      <c r="A119" s="1" t="s">
        <v>88</v>
      </c>
      <c r="B119" s="10"/>
      <c r="C119" s="10"/>
    </row>
    <row r="120" spans="1:6" x14ac:dyDescent="0.25">
      <c r="A120" s="5" t="s">
        <v>89</v>
      </c>
      <c r="B120" s="10">
        <v>315</v>
      </c>
      <c r="C120" s="10"/>
    </row>
    <row r="121" spans="1:6" x14ac:dyDescent="0.25">
      <c r="A121" s="1" t="s">
        <v>90</v>
      </c>
      <c r="B121" s="10">
        <v>315</v>
      </c>
      <c r="C121" s="10"/>
    </row>
    <row r="122" spans="1:6" x14ac:dyDescent="0.25">
      <c r="A122" s="1"/>
      <c r="B122" s="10"/>
      <c r="C122" s="10"/>
    </row>
    <row r="123" spans="1:6" x14ac:dyDescent="0.25">
      <c r="A123" s="1" t="s">
        <v>91</v>
      </c>
      <c r="B123" s="16">
        <f>B121+B117</f>
        <v>1100</v>
      </c>
      <c r="C123" s="10"/>
    </row>
    <row r="124" spans="1:6" x14ac:dyDescent="0.25">
      <c r="A124" s="1"/>
      <c r="B124" s="10"/>
      <c r="C124" s="10"/>
    </row>
    <row r="125" spans="1:6" x14ac:dyDescent="0.25">
      <c r="A125" s="1" t="s">
        <v>92</v>
      </c>
      <c r="B125" s="10"/>
      <c r="C125" s="10"/>
    </row>
    <row r="126" spans="1:6" x14ac:dyDescent="0.25">
      <c r="A126" s="7" t="s">
        <v>93</v>
      </c>
      <c r="B126" s="9">
        <v>3000</v>
      </c>
      <c r="C126" s="10"/>
      <c r="D126" s="24" t="s">
        <v>230</v>
      </c>
      <c r="F126" s="24">
        <v>400</v>
      </c>
    </row>
    <row r="127" spans="1:6" x14ac:dyDescent="0.25">
      <c r="A127" s="5" t="s">
        <v>94</v>
      </c>
      <c r="B127" s="10">
        <v>0</v>
      </c>
      <c r="C127" s="10"/>
      <c r="D127" s="24" t="s">
        <v>231</v>
      </c>
      <c r="F127" s="24">
        <v>1100</v>
      </c>
    </row>
    <row r="128" spans="1:6" x14ac:dyDescent="0.25">
      <c r="A128" s="5" t="s">
        <v>95</v>
      </c>
      <c r="B128" s="10">
        <v>475</v>
      </c>
      <c r="C128" s="10"/>
      <c r="D128" s="24" t="s">
        <v>232</v>
      </c>
      <c r="F128" s="24">
        <v>555</v>
      </c>
    </row>
    <row r="129" spans="1:6" x14ac:dyDescent="0.25">
      <c r="A129" s="5" t="s">
        <v>96</v>
      </c>
      <c r="B129" s="10">
        <v>0</v>
      </c>
      <c r="C129" s="10"/>
      <c r="D129" s="24" t="s">
        <v>233</v>
      </c>
      <c r="F129" s="24">
        <v>1340</v>
      </c>
    </row>
    <row r="130" spans="1:6" x14ac:dyDescent="0.25">
      <c r="A130" s="5" t="s">
        <v>77</v>
      </c>
      <c r="B130" s="10"/>
      <c r="C130" s="10">
        <v>500</v>
      </c>
    </row>
    <row r="131" spans="1:6" x14ac:dyDescent="0.25">
      <c r="B131" s="10"/>
      <c r="C131" s="10"/>
      <c r="D131" s="24" t="s">
        <v>234</v>
      </c>
      <c r="F131" s="24">
        <v>700</v>
      </c>
    </row>
    <row r="132" spans="1:6" x14ac:dyDescent="0.25">
      <c r="A132" s="2" t="s">
        <v>97</v>
      </c>
      <c r="B132" s="15">
        <f>SUM(B126:B131)</f>
        <v>3475</v>
      </c>
      <c r="C132" s="15">
        <f>SUM(C126:C131)</f>
        <v>0</v>
      </c>
      <c r="D132" s="24" t="s">
        <v>235</v>
      </c>
      <c r="F132" s="24">
        <v>475</v>
      </c>
    </row>
    <row r="133" spans="1:6" x14ac:dyDescent="0.25">
      <c r="A133" s="1"/>
      <c r="B133" s="10"/>
      <c r="C133" s="10"/>
    </row>
    <row r="134" spans="1:6" x14ac:dyDescent="0.25">
      <c r="A134" s="1" t="s">
        <v>98</v>
      </c>
      <c r="B134" s="10"/>
      <c r="C134" s="10"/>
    </row>
    <row r="135" spans="1:6" x14ac:dyDescent="0.25">
      <c r="A135" s="7" t="s">
        <v>99</v>
      </c>
      <c r="B135" s="9">
        <v>2100</v>
      </c>
      <c r="C135" s="10"/>
    </row>
    <row r="136" spans="1:6" x14ac:dyDescent="0.25">
      <c r="A136" s="5" t="s">
        <v>100</v>
      </c>
      <c r="B136" s="10">
        <v>0</v>
      </c>
      <c r="C136" s="10"/>
    </row>
    <row r="137" spans="1:6" x14ac:dyDescent="0.25">
      <c r="A137" s="2" t="s">
        <v>101</v>
      </c>
      <c r="B137" s="15">
        <v>2100</v>
      </c>
      <c r="C137" s="10"/>
    </row>
    <row r="138" spans="1:6" x14ac:dyDescent="0.25">
      <c r="A138" s="2"/>
      <c r="B138" s="9"/>
      <c r="C138" s="10"/>
    </row>
    <row r="139" spans="1:6" x14ac:dyDescent="0.25">
      <c r="A139" s="1" t="s">
        <v>102</v>
      </c>
      <c r="B139" s="10"/>
      <c r="C139" s="10"/>
    </row>
    <row r="140" spans="1:6" x14ac:dyDescent="0.25">
      <c r="A140" s="7" t="s">
        <v>103</v>
      </c>
      <c r="B140" s="9">
        <v>500</v>
      </c>
      <c r="C140" s="10"/>
    </row>
    <row r="141" spans="1:6" x14ac:dyDescent="0.25">
      <c r="A141" s="5" t="s">
        <v>104</v>
      </c>
      <c r="B141" s="10">
        <v>700</v>
      </c>
      <c r="C141" s="10"/>
    </row>
    <row r="142" spans="1:6" x14ac:dyDescent="0.25">
      <c r="A142" s="7" t="s">
        <v>105</v>
      </c>
      <c r="B142" s="9">
        <v>500</v>
      </c>
      <c r="C142" s="10"/>
    </row>
    <row r="143" spans="1:6" x14ac:dyDescent="0.25">
      <c r="A143" s="5" t="s">
        <v>106</v>
      </c>
      <c r="B143" s="10">
        <v>10000</v>
      </c>
      <c r="C143" s="10"/>
    </row>
    <row r="144" spans="1:6" x14ac:dyDescent="0.25">
      <c r="A144" s="7" t="s">
        <v>107</v>
      </c>
      <c r="B144" s="9">
        <v>600</v>
      </c>
      <c r="C144" s="10"/>
    </row>
    <row r="145" spans="1:3" x14ac:dyDescent="0.25">
      <c r="A145" s="5" t="s">
        <v>108</v>
      </c>
      <c r="B145" s="10">
        <v>300</v>
      </c>
      <c r="C145" s="10"/>
    </row>
    <row r="146" spans="1:3" x14ac:dyDescent="0.25">
      <c r="A146" s="7" t="s">
        <v>109</v>
      </c>
      <c r="B146" s="9">
        <v>3500</v>
      </c>
      <c r="C146" s="10"/>
    </row>
    <row r="147" spans="1:3" x14ac:dyDescent="0.25">
      <c r="A147" s="5" t="s">
        <v>110</v>
      </c>
      <c r="B147" s="10">
        <v>1000</v>
      </c>
      <c r="C147" s="10"/>
    </row>
    <row r="148" spans="1:3" x14ac:dyDescent="0.25">
      <c r="A148" s="7" t="s">
        <v>111</v>
      </c>
      <c r="B148" s="9">
        <v>0</v>
      </c>
      <c r="C148" s="10"/>
    </row>
    <row r="149" spans="1:3" x14ac:dyDescent="0.25">
      <c r="A149" s="5" t="s">
        <v>112</v>
      </c>
      <c r="B149" s="10">
        <v>0</v>
      </c>
      <c r="C149" s="10"/>
    </row>
    <row r="150" spans="1:3" x14ac:dyDescent="0.25">
      <c r="A150" s="7" t="s">
        <v>113</v>
      </c>
      <c r="B150" s="9">
        <v>0</v>
      </c>
    </row>
    <row r="151" spans="1:3" x14ac:dyDescent="0.25">
      <c r="A151" s="5" t="s">
        <v>114</v>
      </c>
      <c r="B151" s="10">
        <v>2962</v>
      </c>
      <c r="C151" s="10"/>
    </row>
    <row r="152" spans="1:3" x14ac:dyDescent="0.25">
      <c r="A152" s="7" t="s">
        <v>115</v>
      </c>
      <c r="B152" s="9">
        <v>0</v>
      </c>
      <c r="C152" s="10"/>
    </row>
    <row r="153" spans="1:3" x14ac:dyDescent="0.25">
      <c r="A153" s="5" t="s">
        <v>116</v>
      </c>
      <c r="B153" s="10">
        <v>900</v>
      </c>
      <c r="C153" s="10"/>
    </row>
    <row r="154" spans="1:3" x14ac:dyDescent="0.25">
      <c r="A154" s="7" t="s">
        <v>117</v>
      </c>
      <c r="B154" s="9">
        <v>0</v>
      </c>
      <c r="C154" s="10"/>
    </row>
    <row r="155" spans="1:3" x14ac:dyDescent="0.25">
      <c r="A155" s="5" t="s">
        <v>118</v>
      </c>
      <c r="B155" s="10">
        <v>0</v>
      </c>
      <c r="C155" s="10"/>
    </row>
    <row r="156" spans="1:3" x14ac:dyDescent="0.25">
      <c r="A156" s="7" t="s">
        <v>119</v>
      </c>
      <c r="B156" s="9">
        <v>1000</v>
      </c>
      <c r="C156" s="10"/>
    </row>
    <row r="157" spans="1:3" x14ac:dyDescent="0.25">
      <c r="A157" s="5" t="s">
        <v>120</v>
      </c>
      <c r="B157" s="10">
        <v>0</v>
      </c>
      <c r="C157" s="10"/>
    </row>
    <row r="158" spans="1:3" x14ac:dyDescent="0.25">
      <c r="A158" s="7" t="s">
        <v>121</v>
      </c>
      <c r="B158" s="9">
        <v>400</v>
      </c>
      <c r="C158" s="10"/>
    </row>
    <row r="159" spans="1:3" x14ac:dyDescent="0.25">
      <c r="A159" s="5" t="s">
        <v>122</v>
      </c>
      <c r="B159" s="10">
        <v>20000</v>
      </c>
      <c r="C159" s="10"/>
    </row>
    <row r="160" spans="1:3" x14ac:dyDescent="0.25">
      <c r="A160" s="17" t="s">
        <v>123</v>
      </c>
      <c r="B160" s="10">
        <v>0</v>
      </c>
      <c r="C160" s="10"/>
    </row>
    <row r="161" spans="1:4" x14ac:dyDescent="0.25">
      <c r="A161" s="17" t="s">
        <v>124</v>
      </c>
      <c r="B161" s="10">
        <v>0</v>
      </c>
      <c r="C161" s="14"/>
      <c r="D161" s="13"/>
    </row>
    <row r="162" spans="1:4" x14ac:dyDescent="0.25">
      <c r="A162" s="7" t="s">
        <v>125</v>
      </c>
      <c r="B162" s="9">
        <v>500</v>
      </c>
    </row>
    <row r="163" spans="1:4" x14ac:dyDescent="0.25">
      <c r="A163" s="5" t="s">
        <v>126</v>
      </c>
      <c r="B163" s="10">
        <v>0</v>
      </c>
      <c r="C163" s="10"/>
    </row>
    <row r="164" spans="1:4" x14ac:dyDescent="0.25">
      <c r="A164" s="7" t="s">
        <v>127</v>
      </c>
      <c r="B164" s="9">
        <v>0</v>
      </c>
      <c r="C164" s="10"/>
    </row>
    <row r="165" spans="1:4" x14ac:dyDescent="0.25">
      <c r="A165" s="5" t="s">
        <v>128</v>
      </c>
      <c r="B165" s="10">
        <v>0</v>
      </c>
      <c r="C165" s="10"/>
    </row>
    <row r="166" spans="1:4" x14ac:dyDescent="0.25">
      <c r="A166" s="5" t="s">
        <v>129</v>
      </c>
      <c r="B166" s="10">
        <v>4500</v>
      </c>
      <c r="C166" s="10"/>
    </row>
    <row r="167" spans="1:4" x14ac:dyDescent="0.25">
      <c r="A167" s="5" t="s">
        <v>130</v>
      </c>
      <c r="B167" s="10">
        <v>0</v>
      </c>
      <c r="C167" s="10"/>
    </row>
    <row r="168" spans="1:4" x14ac:dyDescent="0.25">
      <c r="A168" s="2" t="s">
        <v>131</v>
      </c>
      <c r="B168" s="15">
        <f>SUM(B140:B167)</f>
        <v>47362</v>
      </c>
      <c r="C168" s="10"/>
    </row>
    <row r="169" spans="1:4" x14ac:dyDescent="0.25">
      <c r="C169" s="10"/>
    </row>
    <row r="170" spans="1:4" x14ac:dyDescent="0.25">
      <c r="A170" s="2" t="s">
        <v>132</v>
      </c>
      <c r="B170" s="9"/>
      <c r="C170" s="10"/>
    </row>
    <row r="171" spans="1:4" x14ac:dyDescent="0.25">
      <c r="A171" s="5" t="s">
        <v>133</v>
      </c>
      <c r="B171" s="10"/>
      <c r="C171" s="10"/>
    </row>
    <row r="172" spans="1:4" x14ac:dyDescent="0.25">
      <c r="A172" s="7" t="s">
        <v>134</v>
      </c>
      <c r="B172" s="9">
        <v>150</v>
      </c>
      <c r="C172" s="10"/>
    </row>
    <row r="173" spans="1:4" x14ac:dyDescent="0.25">
      <c r="A173" s="5" t="s">
        <v>227</v>
      </c>
      <c r="B173" s="10">
        <v>1100</v>
      </c>
    </row>
    <row r="174" spans="1:4" x14ac:dyDescent="0.25">
      <c r="A174" s="5" t="s">
        <v>135</v>
      </c>
      <c r="B174" s="10">
        <v>350</v>
      </c>
      <c r="C174" s="10"/>
    </row>
    <row r="175" spans="1:4" x14ac:dyDescent="0.25">
      <c r="A175" s="7" t="s">
        <v>136</v>
      </c>
      <c r="B175" s="9">
        <v>700</v>
      </c>
      <c r="C175" s="10"/>
    </row>
    <row r="176" spans="1:4" x14ac:dyDescent="0.25">
      <c r="A176" s="7" t="s">
        <v>137</v>
      </c>
      <c r="B176" s="9">
        <v>500</v>
      </c>
      <c r="C176" s="10"/>
    </row>
    <row r="177" spans="1:3" x14ac:dyDescent="0.25">
      <c r="A177" s="5" t="s">
        <v>154</v>
      </c>
      <c r="B177" s="10">
        <v>500</v>
      </c>
      <c r="C177" s="10"/>
    </row>
    <row r="178" spans="1:3" x14ac:dyDescent="0.25">
      <c r="A178" s="5" t="s">
        <v>138</v>
      </c>
      <c r="B178" s="10">
        <v>1800</v>
      </c>
      <c r="C178" s="10"/>
    </row>
    <row r="179" spans="1:3" x14ac:dyDescent="0.25">
      <c r="A179" s="2" t="s">
        <v>139</v>
      </c>
      <c r="B179" s="15">
        <f>SUM(B172:B178)</f>
        <v>5100</v>
      </c>
      <c r="C179" s="10"/>
    </row>
    <row r="180" spans="1:3" x14ac:dyDescent="0.25">
      <c r="C180" s="10"/>
    </row>
    <row r="181" spans="1:3" x14ac:dyDescent="0.25">
      <c r="A181" s="2" t="s">
        <v>140</v>
      </c>
      <c r="B181" s="9"/>
      <c r="C181" s="10"/>
    </row>
    <row r="182" spans="1:3" x14ac:dyDescent="0.25">
      <c r="A182" s="5" t="s">
        <v>141</v>
      </c>
      <c r="B182" s="10">
        <v>200</v>
      </c>
      <c r="C182" s="10"/>
    </row>
    <row r="183" spans="1:3" x14ac:dyDescent="0.25">
      <c r="A183" s="7" t="s">
        <v>142</v>
      </c>
      <c r="B183" s="9">
        <v>300</v>
      </c>
      <c r="C183" s="10"/>
    </row>
    <row r="184" spans="1:3" x14ac:dyDescent="0.25">
      <c r="A184" s="7" t="s">
        <v>143</v>
      </c>
      <c r="B184" s="9">
        <v>500</v>
      </c>
      <c r="C184" s="10"/>
    </row>
    <row r="185" spans="1:3" x14ac:dyDescent="0.25">
      <c r="A185" s="5" t="s">
        <v>144</v>
      </c>
      <c r="B185" s="10">
        <v>300</v>
      </c>
      <c r="C185" s="18"/>
    </row>
    <row r="186" spans="1:3" x14ac:dyDescent="0.25">
      <c r="A186" s="7" t="s">
        <v>145</v>
      </c>
      <c r="B186" s="9">
        <v>650</v>
      </c>
      <c r="C186" s="10"/>
    </row>
    <row r="187" spans="1:3" x14ac:dyDescent="0.25">
      <c r="A187" s="5" t="s">
        <v>146</v>
      </c>
      <c r="B187" s="10">
        <v>1600</v>
      </c>
      <c r="C187" s="10"/>
    </row>
    <row r="188" spans="1:3" x14ac:dyDescent="0.25">
      <c r="A188" s="7" t="s">
        <v>147</v>
      </c>
      <c r="B188" s="9">
        <v>400</v>
      </c>
      <c r="C188" s="10"/>
    </row>
    <row r="189" spans="1:3" x14ac:dyDescent="0.25">
      <c r="A189" s="5" t="s">
        <v>148</v>
      </c>
      <c r="B189" s="10">
        <v>1900</v>
      </c>
      <c r="C189" s="10"/>
    </row>
    <row r="190" spans="1:3" x14ac:dyDescent="0.25">
      <c r="A190" s="7" t="s">
        <v>149</v>
      </c>
      <c r="B190" s="9">
        <v>1100</v>
      </c>
      <c r="C190" s="10"/>
    </row>
    <row r="191" spans="1:3" x14ac:dyDescent="0.25">
      <c r="A191" s="7" t="s">
        <v>150</v>
      </c>
      <c r="B191" s="9">
        <v>100</v>
      </c>
      <c r="C191" s="10"/>
    </row>
    <row r="192" spans="1:3" x14ac:dyDescent="0.25">
      <c r="A192" s="1" t="s">
        <v>151</v>
      </c>
      <c r="B192" s="16">
        <f>SUM(B182:B191)</f>
        <v>7050</v>
      </c>
      <c r="C192" s="10"/>
    </row>
    <row r="193" spans="1:3" x14ac:dyDescent="0.25">
      <c r="C193" s="10"/>
    </row>
    <row r="194" spans="1:3" x14ac:dyDescent="0.25">
      <c r="A194" s="1" t="s">
        <v>152</v>
      </c>
      <c r="B194" s="10"/>
      <c r="C194" s="10"/>
    </row>
    <row r="195" spans="1:3" x14ac:dyDescent="0.25">
      <c r="A195" s="7" t="s">
        <v>153</v>
      </c>
      <c r="B195" s="9">
        <v>756</v>
      </c>
      <c r="C195" s="10"/>
    </row>
    <row r="196" spans="1:3" x14ac:dyDescent="0.25">
      <c r="A196" s="7" t="s">
        <v>155</v>
      </c>
      <c r="B196" s="9">
        <v>1115</v>
      </c>
      <c r="C196" s="10"/>
    </row>
    <row r="197" spans="1:3" x14ac:dyDescent="0.25">
      <c r="A197" s="5" t="s">
        <v>156</v>
      </c>
      <c r="B197" s="10">
        <v>85</v>
      </c>
      <c r="C197" s="10"/>
    </row>
    <row r="198" spans="1:3" x14ac:dyDescent="0.25">
      <c r="A198" s="24" t="s">
        <v>157</v>
      </c>
      <c r="B198" s="9">
        <v>350</v>
      </c>
      <c r="C198" s="10"/>
    </row>
    <row r="199" spans="1:3" x14ac:dyDescent="0.25">
      <c r="A199" s="7" t="s">
        <v>158</v>
      </c>
      <c r="B199" s="9">
        <v>0</v>
      </c>
      <c r="C199" s="10"/>
    </row>
    <row r="200" spans="1:3" x14ac:dyDescent="0.25">
      <c r="A200" s="1" t="s">
        <v>159</v>
      </c>
      <c r="B200" s="16">
        <f>SUM(B195:B199)</f>
        <v>2306</v>
      </c>
      <c r="C200" s="10"/>
    </row>
    <row r="201" spans="1:3" x14ac:dyDescent="0.25">
      <c r="C201" s="10"/>
    </row>
    <row r="202" spans="1:3" x14ac:dyDescent="0.25">
      <c r="A202" s="2" t="s">
        <v>160</v>
      </c>
      <c r="B202" s="15">
        <f>B179+B192+B200</f>
        <v>14456</v>
      </c>
      <c r="C202" s="10"/>
    </row>
    <row r="203" spans="1:3" ht="15.75" x14ac:dyDescent="0.25">
      <c r="A203" s="19"/>
      <c r="B203" s="15"/>
      <c r="C203" s="10"/>
    </row>
    <row r="204" spans="1:3" x14ac:dyDescent="0.25">
      <c r="A204" s="2" t="s">
        <v>161</v>
      </c>
      <c r="B204" s="9"/>
      <c r="C204" s="10"/>
    </row>
    <row r="205" spans="1:3" x14ac:dyDescent="0.25">
      <c r="A205" s="5" t="s">
        <v>162</v>
      </c>
      <c r="B205" s="10">
        <v>4500</v>
      </c>
    </row>
    <row r="206" spans="1:3" x14ac:dyDescent="0.25">
      <c r="A206" s="2" t="s">
        <v>163</v>
      </c>
      <c r="B206" s="9">
        <v>4500</v>
      </c>
    </row>
    <row r="207" spans="1:3" x14ac:dyDescent="0.25">
      <c r="A207" s="12"/>
      <c r="B207" s="13"/>
    </row>
    <row r="208" spans="1:3" x14ac:dyDescent="0.25">
      <c r="A208" s="2" t="s">
        <v>164</v>
      </c>
      <c r="B208" s="9"/>
    </row>
    <row r="209" spans="1:4" x14ac:dyDescent="0.25">
      <c r="A209" s="20" t="s">
        <v>165</v>
      </c>
      <c r="B209" s="13">
        <v>1300</v>
      </c>
      <c r="C209" s="10"/>
    </row>
    <row r="210" spans="1:4" x14ac:dyDescent="0.25">
      <c r="A210" s="2" t="s">
        <v>166</v>
      </c>
      <c r="B210" s="15">
        <v>1300</v>
      </c>
      <c r="C210" s="10"/>
    </row>
    <row r="211" spans="1:4" x14ac:dyDescent="0.25">
      <c r="A211" s="12"/>
      <c r="C211" s="10"/>
    </row>
    <row r="212" spans="1:4" x14ac:dyDescent="0.25">
      <c r="A212" s="2" t="s">
        <v>167</v>
      </c>
      <c r="B212" s="9"/>
      <c r="C212" s="10"/>
    </row>
    <row r="213" spans="1:4" x14ac:dyDescent="0.25">
      <c r="A213" s="5" t="s">
        <v>129</v>
      </c>
      <c r="B213" s="10">
        <v>4500</v>
      </c>
      <c r="C213" s="10">
        <v>4500</v>
      </c>
    </row>
    <row r="214" spans="1:4" x14ac:dyDescent="0.25">
      <c r="A214" s="7" t="s">
        <v>168</v>
      </c>
      <c r="B214" s="9">
        <v>1300</v>
      </c>
      <c r="C214" s="10">
        <v>1300</v>
      </c>
    </row>
    <row r="215" spans="1:4" x14ac:dyDescent="0.25">
      <c r="A215" s="7" t="s">
        <v>169</v>
      </c>
      <c r="B215" s="9">
        <v>58000</v>
      </c>
      <c r="C215" s="10">
        <v>58200</v>
      </c>
      <c r="D215" s="24" t="s">
        <v>229</v>
      </c>
    </row>
    <row r="216" spans="1:4" x14ac:dyDescent="0.25">
      <c r="A216" s="5" t="s">
        <v>170</v>
      </c>
      <c r="B216" s="10">
        <v>34000</v>
      </c>
      <c r="C216" s="10"/>
    </row>
    <row r="217" spans="1:4" x14ac:dyDescent="0.25">
      <c r="A217" s="7" t="s">
        <v>171</v>
      </c>
      <c r="B217" s="9">
        <v>600</v>
      </c>
      <c r="C217" s="10">
        <v>600</v>
      </c>
    </row>
    <row r="218" spans="1:4" x14ac:dyDescent="0.25">
      <c r="A218" s="5" t="s">
        <v>172</v>
      </c>
      <c r="B218" s="10">
        <v>26501</v>
      </c>
    </row>
    <row r="219" spans="1:4" x14ac:dyDescent="0.25">
      <c r="A219" s="5" t="s">
        <v>228</v>
      </c>
      <c r="B219" s="10">
        <v>10000</v>
      </c>
    </row>
    <row r="220" spans="1:4" x14ac:dyDescent="0.25">
      <c r="A220" s="2" t="s">
        <v>173</v>
      </c>
      <c r="B220" s="15">
        <f>SUM(B213:B219)</f>
        <v>134901</v>
      </c>
      <c r="C220" s="10"/>
    </row>
    <row r="222" spans="1:4" x14ac:dyDescent="0.25">
      <c r="A222" s="5"/>
      <c r="B222" s="10"/>
      <c r="C222" s="10"/>
    </row>
    <row r="223" spans="1:4" x14ac:dyDescent="0.25">
      <c r="A223" s="2" t="s">
        <v>174</v>
      </c>
      <c r="B223" s="9"/>
      <c r="C223" s="10"/>
    </row>
    <row r="224" spans="1:4" x14ac:dyDescent="0.25">
      <c r="A224" s="5" t="s">
        <v>175</v>
      </c>
      <c r="B224" s="10">
        <v>350</v>
      </c>
      <c r="C224" s="10"/>
    </row>
    <row r="225" spans="1:3" x14ac:dyDescent="0.25">
      <c r="A225" s="7" t="s">
        <v>176</v>
      </c>
      <c r="B225" s="9">
        <v>200</v>
      </c>
      <c r="C225" s="10"/>
    </row>
    <row r="226" spans="1:3" x14ac:dyDescent="0.25">
      <c r="A226" s="5" t="s">
        <v>177</v>
      </c>
      <c r="B226" s="10">
        <v>50</v>
      </c>
      <c r="C226" s="10"/>
    </row>
    <row r="227" spans="1:3" x14ac:dyDescent="0.25">
      <c r="A227" s="2" t="s">
        <v>178</v>
      </c>
      <c r="B227" s="15">
        <f>SUM(B224:B226)</f>
        <v>600</v>
      </c>
      <c r="C227" s="10"/>
    </row>
    <row r="228" spans="1:3" x14ac:dyDescent="0.25">
      <c r="A228" s="7"/>
      <c r="B228" s="9"/>
      <c r="C228" s="10"/>
    </row>
    <row r="229" spans="1:3" x14ac:dyDescent="0.25">
      <c r="A229" s="2" t="s">
        <v>179</v>
      </c>
      <c r="B229" s="9"/>
      <c r="C229" s="10"/>
    </row>
    <row r="230" spans="1:3" x14ac:dyDescent="0.25">
      <c r="A230" s="5" t="s">
        <v>180</v>
      </c>
      <c r="B230" s="10"/>
      <c r="C230" s="10"/>
    </row>
    <row r="231" spans="1:3" x14ac:dyDescent="0.25">
      <c r="A231" s="7" t="s">
        <v>181</v>
      </c>
      <c r="B231" s="9">
        <v>500</v>
      </c>
      <c r="C231" s="10"/>
    </row>
    <row r="232" spans="1:3" x14ac:dyDescent="0.25">
      <c r="A232" s="5" t="s">
        <v>182</v>
      </c>
      <c r="B232" s="10">
        <v>643</v>
      </c>
      <c r="C232" s="10"/>
    </row>
    <row r="233" spans="1:3" x14ac:dyDescent="0.25">
      <c r="A233" s="7" t="s">
        <v>183</v>
      </c>
      <c r="B233" s="9">
        <v>100</v>
      </c>
      <c r="C233" s="10"/>
    </row>
    <row r="234" spans="1:3" x14ac:dyDescent="0.25">
      <c r="A234" s="1" t="s">
        <v>184</v>
      </c>
      <c r="B234" s="16">
        <f>SUM(B231:B233)</f>
        <v>1243</v>
      </c>
      <c r="C234" s="10"/>
    </row>
    <row r="235" spans="1:3" x14ac:dyDescent="0.25">
      <c r="A235" s="7"/>
      <c r="B235" s="9"/>
      <c r="C235" s="10"/>
    </row>
    <row r="236" spans="1:3" x14ac:dyDescent="0.25">
      <c r="A236" s="1" t="s">
        <v>185</v>
      </c>
      <c r="B236" s="10"/>
      <c r="C236" s="10"/>
    </row>
    <row r="237" spans="1:3" x14ac:dyDescent="0.25">
      <c r="A237" s="5" t="s">
        <v>186</v>
      </c>
      <c r="B237" s="10">
        <v>500</v>
      </c>
      <c r="C237" s="10"/>
    </row>
    <row r="238" spans="1:3" x14ac:dyDescent="0.25">
      <c r="A238" s="5" t="s">
        <v>187</v>
      </c>
      <c r="B238" s="10">
        <v>200</v>
      </c>
      <c r="C238" s="10"/>
    </row>
    <row r="239" spans="1:3" x14ac:dyDescent="0.25">
      <c r="A239" s="7" t="s">
        <v>188</v>
      </c>
      <c r="B239" s="9">
        <v>0</v>
      </c>
      <c r="C239" s="10"/>
    </row>
    <row r="240" spans="1:3" x14ac:dyDescent="0.25">
      <c r="A240" s="5" t="s">
        <v>189</v>
      </c>
      <c r="B240" s="10">
        <v>0</v>
      </c>
      <c r="C240" s="10"/>
    </row>
    <row r="241" spans="1:3" x14ac:dyDescent="0.25">
      <c r="A241" s="7" t="s">
        <v>190</v>
      </c>
      <c r="B241" s="9">
        <v>200</v>
      </c>
      <c r="C241" s="10"/>
    </row>
    <row r="242" spans="1:3" x14ac:dyDescent="0.25">
      <c r="A242" s="5" t="s">
        <v>191</v>
      </c>
      <c r="B242" s="10">
        <v>530</v>
      </c>
    </row>
    <row r="243" spans="1:3" x14ac:dyDescent="0.25">
      <c r="A243" s="7" t="s">
        <v>192</v>
      </c>
      <c r="B243" s="9">
        <v>1000</v>
      </c>
      <c r="C243" s="10"/>
    </row>
    <row r="244" spans="1:3" x14ac:dyDescent="0.25">
      <c r="A244" s="5" t="s">
        <v>193</v>
      </c>
      <c r="B244" s="10">
        <v>200</v>
      </c>
      <c r="C244" s="10"/>
    </row>
    <row r="245" spans="1:3" x14ac:dyDescent="0.25">
      <c r="A245" s="7" t="s">
        <v>194</v>
      </c>
      <c r="B245" s="9">
        <v>300</v>
      </c>
      <c r="C245" s="10"/>
    </row>
    <row r="246" spans="1:3" x14ac:dyDescent="0.25">
      <c r="A246" s="5" t="s">
        <v>195</v>
      </c>
      <c r="B246" s="10">
        <v>50</v>
      </c>
      <c r="C246" s="10"/>
    </row>
    <row r="247" spans="1:3" x14ac:dyDescent="0.25">
      <c r="A247" s="7" t="s">
        <v>196</v>
      </c>
      <c r="B247" s="9">
        <v>50</v>
      </c>
      <c r="C247" s="10"/>
    </row>
    <row r="248" spans="1:3" x14ac:dyDescent="0.25">
      <c r="A248" s="5" t="s">
        <v>197</v>
      </c>
      <c r="B248" s="10">
        <v>50</v>
      </c>
      <c r="C248" s="10"/>
    </row>
    <row r="249" spans="1:3" x14ac:dyDescent="0.25">
      <c r="A249" s="7" t="s">
        <v>198</v>
      </c>
      <c r="B249" s="9">
        <v>1400</v>
      </c>
      <c r="C249" s="10"/>
    </row>
    <row r="250" spans="1:3" x14ac:dyDescent="0.25">
      <c r="A250" s="5" t="s">
        <v>199</v>
      </c>
      <c r="B250" s="10">
        <v>1200</v>
      </c>
      <c r="C250" s="10"/>
    </row>
    <row r="251" spans="1:3" x14ac:dyDescent="0.25">
      <c r="A251" s="7" t="s">
        <v>200</v>
      </c>
      <c r="B251" s="9">
        <v>200</v>
      </c>
      <c r="C251" s="10"/>
    </row>
    <row r="252" spans="1:3" x14ac:dyDescent="0.25">
      <c r="A252" s="7" t="s">
        <v>201</v>
      </c>
      <c r="B252" s="9"/>
      <c r="C252" s="10"/>
    </row>
    <row r="253" spans="1:3" x14ac:dyDescent="0.25">
      <c r="A253" s="5" t="s">
        <v>202</v>
      </c>
      <c r="B253" s="10">
        <v>1100</v>
      </c>
      <c r="C253" s="10"/>
    </row>
    <row r="254" spans="1:3" x14ac:dyDescent="0.25">
      <c r="A254" s="2" t="s">
        <v>203</v>
      </c>
      <c r="B254" s="16">
        <f>SUM(B237:B253)</f>
        <v>6980</v>
      </c>
    </row>
    <row r="255" spans="1:3" x14ac:dyDescent="0.25">
      <c r="A255" s="2"/>
      <c r="B255" s="10"/>
    </row>
    <row r="256" spans="1:3" ht="15.75" x14ac:dyDescent="0.25">
      <c r="A256" s="11" t="s">
        <v>204</v>
      </c>
      <c r="B256" s="16">
        <f>B234+B254</f>
        <v>8223</v>
      </c>
    </row>
    <row r="257" spans="1:2" x14ac:dyDescent="0.25">
      <c r="A257" s="2"/>
      <c r="B257" s="9"/>
    </row>
    <row r="258" spans="1:2" x14ac:dyDescent="0.25">
      <c r="A258" s="1"/>
      <c r="B258" s="10"/>
    </row>
    <row r="259" spans="1:2" ht="18.75" x14ac:dyDescent="0.3">
      <c r="A259" s="21" t="s">
        <v>205</v>
      </c>
      <c r="B259" s="10">
        <f>B92+B107+B123+B132+B137+B168+B202+B206+B210+B220+B227+B256</f>
        <v>687157</v>
      </c>
    </row>
    <row r="260" spans="1:2" x14ac:dyDescent="0.25">
      <c r="A260" s="5"/>
      <c r="B260" s="10"/>
    </row>
    <row r="261" spans="1:2" x14ac:dyDescent="0.25">
      <c r="A261" s="2"/>
      <c r="B261" s="9"/>
    </row>
    <row r="263" spans="1:2" x14ac:dyDescent="0.25">
      <c r="A263" s="7" t="s">
        <v>206</v>
      </c>
      <c r="B263" s="9"/>
    </row>
    <row r="264" spans="1:2" x14ac:dyDescent="0.25">
      <c r="A264" s="5"/>
      <c r="B264" s="10"/>
    </row>
    <row r="265" spans="1:2" x14ac:dyDescent="0.25">
      <c r="A265" s="3"/>
      <c r="B265" s="3"/>
    </row>
  </sheetData>
  <pageMargins left="0.7" right="0.7" top="0.75" bottom="0.75" header="0.3" footer="0.3"/>
  <pageSetup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2014</vt:lpstr>
      <vt:lpstr>chart</vt:lpstr>
      <vt:lpstr>Orignal</vt:lpstr>
      <vt:lpstr>'2014'!Data</vt:lpstr>
      <vt:lpstr>Orignal!Data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spivey</dc:creator>
  <cp:lastModifiedBy>jimmy spivey</cp:lastModifiedBy>
  <dcterms:created xsi:type="dcterms:W3CDTF">2013-08-07T21:30:31Z</dcterms:created>
  <dcterms:modified xsi:type="dcterms:W3CDTF">2013-09-24T03:28:07Z</dcterms:modified>
</cp:coreProperties>
</file>