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e8df06b1f25ffed/WPC/Budgets/2026 Budgeting/"/>
    </mc:Choice>
  </mc:AlternateContent>
  <xr:revisionPtr revIDLastSave="3" documentId="8_{76244007-0B8F-49B1-887E-F2B45B54E157}" xr6:coauthVersionLast="47" xr6:coauthVersionMax="47" xr10:uidLastSave="{AD2D63DC-8AED-467B-BB95-CC9475A2C48D}"/>
  <bookViews>
    <workbookView xWindow="-28920" yWindow="-120" windowWidth="29040" windowHeight="15720" xr2:uid="{3D9AD46D-EC3C-4707-A8F4-72484A1AB843}"/>
  </bookViews>
  <sheets>
    <sheet name="2026_Op_Bdgt_prep_V3" sheetId="1" r:id="rId1"/>
  </sheets>
  <definedNames>
    <definedName name="_xlnm.Print_Titles" localSheetId="0">'2026_Op_Bdgt_prep_V3'!$1:$1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12" i="1"/>
  <c r="E8" i="1"/>
  <c r="E63" i="1"/>
  <c r="E58" i="1"/>
  <c r="E53" i="1"/>
  <c r="E45" i="1"/>
  <c r="E25" i="1"/>
  <c r="E39" i="1"/>
  <c r="E76" i="1"/>
  <c r="E82" i="1"/>
  <c r="E88" i="1" s="1"/>
  <c r="E98" i="1"/>
  <c r="E106" i="1"/>
  <c r="E111" i="1"/>
  <c r="E116" i="1"/>
  <c r="E125" i="1"/>
  <c r="E138" i="1"/>
  <c r="C139" i="1"/>
  <c r="C111" i="1"/>
  <c r="C106" i="1"/>
  <c r="C76" i="1"/>
  <c r="C46" i="1"/>
  <c r="C64" i="1" s="1"/>
  <c r="C65" i="1" s="1"/>
  <c r="E14" i="1" l="1"/>
  <c r="C140" i="1"/>
  <c r="E13" i="1"/>
  <c r="E139" i="1"/>
  <c r="E46" i="1"/>
  <c r="E64" i="1" s="1"/>
  <c r="E65" i="1" s="1"/>
  <c r="E140" i="1" s="1"/>
  <c r="E141" i="1" l="1"/>
</calcChain>
</file>

<file path=xl/sharedStrings.xml><?xml version="1.0" encoding="utf-8"?>
<sst xmlns="http://schemas.openxmlformats.org/spreadsheetml/2006/main" count="176" uniqueCount="164">
  <si>
    <t>Accounts</t>
  </si>
  <si>
    <t>Revenues</t>
  </si>
  <si>
    <t xml:space="preserve">   Contributions &amp; Revenue</t>
  </si>
  <si>
    <t xml:space="preserve">      Contributions</t>
  </si>
  <si>
    <t xml:space="preserve">         4100 Support - Pledged</t>
  </si>
  <si>
    <t xml:space="preserve">         4105 Support - Non-pledged</t>
  </si>
  <si>
    <t xml:space="preserve">         4110 Support - Prior Year</t>
  </si>
  <si>
    <t xml:space="preserve">      Total Contributions</t>
  </si>
  <si>
    <t xml:space="preserve">      Other Revenue</t>
  </si>
  <si>
    <t xml:space="preserve">         4135 Interest Income</t>
  </si>
  <si>
    <t xml:space="preserve">         4140 Other Income</t>
  </si>
  <si>
    <t xml:space="preserve">      Total Other Revenue</t>
  </si>
  <si>
    <t xml:space="preserve">   Total Contributions &amp; Revenue</t>
  </si>
  <si>
    <t>Total Revenues</t>
  </si>
  <si>
    <t>Expenses</t>
  </si>
  <si>
    <t xml:space="preserve">   Administration/Personnel</t>
  </si>
  <si>
    <t xml:space="preserve">      Office</t>
  </si>
  <si>
    <t xml:space="preserve">         6120 Computer Expenses</t>
  </si>
  <si>
    <t xml:space="preserve">         6130 General &amp; Administrative</t>
  </si>
  <si>
    <t xml:space="preserve">         6140 Office Supplies</t>
  </si>
  <si>
    <t xml:space="preserve">         6145 Postage</t>
  </si>
  <si>
    <t xml:space="preserve">         6149 Stationery</t>
  </si>
  <si>
    <t xml:space="preserve">         6155 Telephone</t>
  </si>
  <si>
    <t xml:space="preserve">         6165 Copier Maint/Expenses</t>
  </si>
  <si>
    <t xml:space="preserve">      Total Office</t>
  </si>
  <si>
    <t xml:space="preserve">      Personnel</t>
  </si>
  <si>
    <t xml:space="preserve">         5901 Pastor Search</t>
  </si>
  <si>
    <t xml:space="preserve">         Pastoral Staff</t>
  </si>
  <si>
    <t xml:space="preserve">            Head of Staff</t>
  </si>
  <si>
    <t xml:space="preserve">               5943 Sr Pastor Moving Expenses</t>
  </si>
  <si>
    <t xml:space="preserve">            Total Head of Staff</t>
  </si>
  <si>
    <t xml:space="preserve">            Interim Pastor</t>
  </si>
  <si>
    <t xml:space="preserve">               5980 Annual Cash Salary</t>
  </si>
  <si>
    <t xml:space="preserve">               5981 Housing and Utility</t>
  </si>
  <si>
    <t xml:space="preserve">               5983 Auto Allowance</t>
  </si>
  <si>
    <t xml:space="preserve">               5984 Board of Pension Dues</t>
  </si>
  <si>
    <t xml:space="preserve">               5985 Soc. Sec. Compensation</t>
  </si>
  <si>
    <t xml:space="preserve">               5989 Study leave - interim</t>
  </si>
  <si>
    <t xml:space="preserve">            Total Interim Pastor</t>
  </si>
  <si>
    <t xml:space="preserve">            Parish Associate</t>
  </si>
  <si>
    <t xml:space="preserve">               5991 Annual Salary Parish Associate</t>
  </si>
  <si>
    <t xml:space="preserve">               5992 Housing Parish Associate</t>
  </si>
  <si>
    <t xml:space="preserve">               5993 Auto Allowance Parish Associate</t>
  </si>
  <si>
    <t xml:space="preserve">               5996 Study leave - parish associate</t>
  </si>
  <si>
    <t xml:space="preserve">            Total Parish Associate</t>
  </si>
  <si>
    <t xml:space="preserve">         Total Pastoral Staff</t>
  </si>
  <si>
    <t xml:space="preserve">         Program Staff</t>
  </si>
  <si>
    <t xml:space="preserve">            5179 Professional Development -Music</t>
  </si>
  <si>
    <t xml:space="preserve">            5180 Professional Memberships</t>
  </si>
  <si>
    <t xml:space="preserve">            6024 Assoc. Music Dir. Compens</t>
  </si>
  <si>
    <t xml:space="preserve">            6025 Music Director Compens</t>
  </si>
  <si>
    <t xml:space="preserve">            6035 Organist Compensation</t>
  </si>
  <si>
    <t xml:space="preserve">         Total Program Staff</t>
  </si>
  <si>
    <t xml:space="preserve">         Support Staff</t>
  </si>
  <si>
    <t xml:space="preserve">            6020 Ch. Secretary</t>
  </si>
  <si>
    <t xml:space="preserve">            6041 Bookkeeper</t>
  </si>
  <si>
    <t xml:space="preserve">            6055 Nursery Staff</t>
  </si>
  <si>
    <t xml:space="preserve">         Total Support Staff</t>
  </si>
  <si>
    <t xml:space="preserve">         General Personnel</t>
  </si>
  <si>
    <t xml:space="preserve">            5209 Background Checks</t>
  </si>
  <si>
    <t xml:space="preserve">            6060 Payroll Taxes</t>
  </si>
  <si>
    <t xml:space="preserve">            6131 Payroll expenses</t>
  </si>
  <si>
    <t xml:space="preserve">         Total General Personnel</t>
  </si>
  <si>
    <t xml:space="preserve">      Total Personnel</t>
  </si>
  <si>
    <t xml:space="preserve">   Total Administration/Personnel</t>
  </si>
  <si>
    <t xml:space="preserve">   Campus Management</t>
  </si>
  <si>
    <t xml:space="preserve">      6045 Janitorial Services</t>
  </si>
  <si>
    <t xml:space="preserve">      6215 Fire Alarm</t>
  </si>
  <si>
    <t xml:space="preserve">      6220 Paper Supplies</t>
  </si>
  <si>
    <t xml:space="preserve">      6225 Repairs and Maintenance</t>
  </si>
  <si>
    <t xml:space="preserve">      6230 Lawn Maintenance</t>
  </si>
  <si>
    <t xml:space="preserve">      6240 Util - Electricity</t>
  </si>
  <si>
    <t xml:space="preserve">      6245 Util - Gas</t>
  </si>
  <si>
    <t xml:space="preserve">      6250 Util - Trash</t>
  </si>
  <si>
    <t xml:space="preserve">      6255 Util - Water</t>
  </si>
  <si>
    <t xml:space="preserve">   Total Campus Management</t>
  </si>
  <si>
    <t xml:space="preserve">   Care</t>
  </si>
  <si>
    <t xml:space="preserve">      Deacons</t>
  </si>
  <si>
    <t xml:space="preserve">         5505 Deacon Supplies</t>
  </si>
  <si>
    <t xml:space="preserve">         5515 Memorial Receptions</t>
  </si>
  <si>
    <t xml:space="preserve">         5525 Pastoral Care Discretionary Fund</t>
  </si>
  <si>
    <t xml:space="preserve">      Total Deacons</t>
  </si>
  <si>
    <t xml:space="preserve">      Ministry</t>
  </si>
  <si>
    <t xml:space="preserve">         Earth Care</t>
  </si>
  <si>
    <t xml:space="preserve">            5501 Earth Care</t>
  </si>
  <si>
    <t xml:space="preserve">         Total Earth Care</t>
  </si>
  <si>
    <t xml:space="preserve">      Total Ministry</t>
  </si>
  <si>
    <t xml:space="preserve">   Total Care</t>
  </si>
  <si>
    <t xml:space="preserve">   Christian Education</t>
  </si>
  <si>
    <t xml:space="preserve">      5205 Supplies</t>
  </si>
  <si>
    <t xml:space="preserve">      5225 Curriculum</t>
  </si>
  <si>
    <t xml:space="preserve">      5257 Special Events</t>
  </si>
  <si>
    <t xml:space="preserve">   Total Christian Education</t>
  </si>
  <si>
    <t xml:space="preserve">   Fellowship</t>
  </si>
  <si>
    <t xml:space="preserve">      5300 Kitchen  and Fellowship Supplies</t>
  </si>
  <si>
    <t xml:space="preserve">      5322 Wednesday Night Dinner</t>
  </si>
  <si>
    <t xml:space="preserve">      5386 Coffee Pilot</t>
  </si>
  <si>
    <t xml:space="preserve">   Total Fellowship</t>
  </si>
  <si>
    <t xml:space="preserve">   Mission</t>
  </si>
  <si>
    <t xml:space="preserve">      5700 WPC Missions</t>
  </si>
  <si>
    <t xml:space="preserve">      5735 Community Assistance</t>
  </si>
  <si>
    <t xml:space="preserve">      5736 Family Promise</t>
  </si>
  <si>
    <t xml:space="preserve">      5750 ICM</t>
  </si>
  <si>
    <t xml:space="preserve">      5785 Presbytery</t>
  </si>
  <si>
    <t xml:space="preserve">      5790 Mental Health Ministry Team</t>
  </si>
  <si>
    <t xml:space="preserve">   Total Mission</t>
  </si>
  <si>
    <t xml:space="preserve">   Stewardship</t>
  </si>
  <si>
    <t xml:space="preserve">      6109 Presbytery per capita</t>
  </si>
  <si>
    <t xml:space="preserve">      6110 Bank Charges</t>
  </si>
  <si>
    <t xml:space="preserve">      6135 Insurance</t>
  </si>
  <si>
    <t xml:space="preserve">   Total Stewardship</t>
  </si>
  <si>
    <t xml:space="preserve">   Welcoming</t>
  </si>
  <si>
    <t xml:space="preserve">      5326 Connecting</t>
  </si>
  <si>
    <t xml:space="preserve">      5328 Engaging</t>
  </si>
  <si>
    <t xml:space="preserve">      5331 Hosting</t>
  </si>
  <si>
    <t xml:space="preserve">   Total Welcoming</t>
  </si>
  <si>
    <t xml:space="preserve">   Worship and Music</t>
  </si>
  <si>
    <t xml:space="preserve">      Worship</t>
  </si>
  <si>
    <t xml:space="preserve">         5108 Honoraia for Pastors (2)</t>
  </si>
  <si>
    <t xml:space="preserve">         5109 Audio-Visual Maintenance</t>
  </si>
  <si>
    <t xml:space="preserve">         5117 A/V Scholars</t>
  </si>
  <si>
    <t xml:space="preserve">         5118 Sanctuary for the Arts</t>
  </si>
  <si>
    <t xml:space="preserve">         5185 Worship Supplies-General</t>
  </si>
  <si>
    <t xml:space="preserve">         5190 Worship Supply-Communion</t>
  </si>
  <si>
    <t xml:space="preserve">      Total Worship</t>
  </si>
  <si>
    <t xml:space="preserve">      Music</t>
  </si>
  <si>
    <t xml:space="preserve">         5116 Choir Scholars</t>
  </si>
  <si>
    <t xml:space="preserve">         5130 Handbell Repair/Pads</t>
  </si>
  <si>
    <t xml:space="preserve">         5135 Licensing</t>
  </si>
  <si>
    <t xml:space="preserve">         5140 Music - Choirs/Voice</t>
  </si>
  <si>
    <t xml:space="preserve">         5145 Music - Handbells</t>
  </si>
  <si>
    <t xml:space="preserve">         5147 Music-Instrumental</t>
  </si>
  <si>
    <t xml:space="preserve">         5165 Organ Maintenance</t>
  </si>
  <si>
    <t xml:space="preserve">         5170 Organ Tuning</t>
  </si>
  <si>
    <t xml:space="preserve">         5175 Piano Tuning</t>
  </si>
  <si>
    <t xml:space="preserve">         5182 Special Service Musicians</t>
  </si>
  <si>
    <t xml:space="preserve">         5195 Praise Band</t>
  </si>
  <si>
    <t xml:space="preserve">      Total Music</t>
  </si>
  <si>
    <t xml:space="preserve">   Total Worship and Music</t>
  </si>
  <si>
    <t>Total Expenses</t>
  </si>
  <si>
    <t>Net Total</t>
  </si>
  <si>
    <t xml:space="preserve">2025 Budget </t>
  </si>
  <si>
    <t>A forecast
of EOY value</t>
  </si>
  <si>
    <t>Depending on new lease</t>
  </si>
  <si>
    <t>Treasurer estimate</t>
  </si>
  <si>
    <t>Waiting comm input</t>
  </si>
  <si>
    <t>e-mail from James K.</t>
  </si>
  <si>
    <t>e-mail Jennifer C</t>
  </si>
  <si>
    <t>ditto: choral scholar meals</t>
  </si>
  <si>
    <t>premium inc; seeking options</t>
  </si>
  <si>
    <t>e-mail K. Dixon</t>
  </si>
  <si>
    <t>Text Cooper and Grady</t>
  </si>
  <si>
    <t>Text Cooper and Grady; no increase</t>
  </si>
  <si>
    <t>e-mail from Glenn F.</t>
  </si>
  <si>
    <t>new bases to 2025</t>
  </si>
  <si>
    <t>inc in budget but not inc in salary</t>
  </si>
  <si>
    <t>memo from John G to hold at 2025</t>
  </si>
  <si>
    <t>2025 EOY actual</t>
  </si>
  <si>
    <t>2026 Third Pass
Budget Value</t>
  </si>
  <si>
    <t>minus prepays</t>
  </si>
  <si>
    <t>actual end of year</t>
  </si>
  <si>
    <t xml:space="preserve">Came out ahead by </t>
  </si>
  <si>
    <t>dec. from V2, phone call with Glenn F.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</si>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</sst>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  <numFmt numFmtId="166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center"/>
    </xf>
    <xf numFmtId="165" fontId="0" fillId="33" borderId="0" xfId="1" applyNumberFormat="1" applyFont="1" applyFill="1" applyAlignment="1">
      <alignment horizontal="center"/>
    </xf>
    <xf numFmtId="164" fontId="0" fillId="35" borderId="0" xfId="0" applyNumberFormat="1" applyFill="1"/>
    <xf numFmtId="164" fontId="0" fillId="0" borderId="0" xfId="0" applyNumberFormat="1"/>
    <xf numFmtId="166" fontId="0" fillId="0" borderId="0" xfId="0" applyNumberFormat="1"/>
    <xf numFmtId="164" fontId="0" fillId="36" borderId="0" xfId="0" applyNumberFormat="1" applyFill="1"/>
    <xf numFmtId="0" fontId="0" fillId="37" borderId="0" xfId="0" applyFill="1" applyAlignment="1">
      <alignment horizontal="center" vertical="center" wrapText="1"/>
    </xf>
    <xf numFmtId="0" fontId="0" fillId="37" borderId="0" xfId="0" applyFill="1"/>
    <xf numFmtId="0" fontId="0" fillId="37" borderId="0" xfId="0" applyFill="1" applyProtection="1">
      <protection locked="0"/>
    </xf>
    <xf numFmtId="164" fontId="0" fillId="37" borderId="0" xfId="0" applyNumberFormat="1" applyFill="1" applyProtection="1">
      <protection locked="0"/>
    </xf>
    <xf numFmtId="0" fontId="0" fillId="38" borderId="0" xfId="0" applyFill="1" applyProtection="1">
      <protection locked="0"/>
    </xf>
    <xf numFmtId="0" fontId="0" fillId="35" borderId="0" xfId="0" applyFill="1" applyProtection="1">
      <protection locked="0"/>
    </xf>
    <xf numFmtId="164" fontId="0" fillId="35" borderId="0" xfId="0" applyNumberFormat="1" applyFill="1" applyProtection="1">
      <protection locked="0"/>
    </xf>
    <xf numFmtId="166" fontId="0" fillId="38" borderId="0" xfId="0" applyNumberFormat="1" applyFill="1"/>
    <xf numFmtId="0" fontId="0" fillId="34" borderId="0" xfId="0" applyFill="1" applyProtection="1">
      <protection locked="0"/>
    </xf>
    <xf numFmtId="10" fontId="0" fillId="0" borderId="0" xfId="0" applyNumberFormat="1"/>
    <xf numFmtId="44" fontId="0" fillId="0" borderId="0" xfId="1" applyFont="1"/>
    <xf numFmtId="0" fontId="0" fillId="36" borderId="0" xfId="0" applyFill="1" applyAlignment="1">
      <alignment horizontal="center" vertical="center" wrapText="1"/>
    </xf>
    <xf numFmtId="0" fontId="0" fillId="36" borderId="0" xfId="0" applyFill="1"/>
    <xf numFmtId="44" fontId="0" fillId="36" borderId="0" xfId="1" applyFont="1" applyFill="1"/>
    <xf numFmtId="166" fontId="0" fillId="36" borderId="0" xfId="0" applyNumberFormat="1" applyFill="1"/>
    <xf numFmtId="165" fontId="19" fillId="0" borderId="0" xfId="1" applyNumberFormat="1" applyFont="1" applyAlignment="1">
      <alignment horizontal="center"/>
    </xf>
    <xf numFmtId="164" fontId="16" fillId="39" borderId="0" xfId="0" applyNumberFormat="1" applyFont="1" applyFill="1"/>
    <xf numFmtId="44" fontId="16" fillId="0" borderId="0" xfId="1" applyFont="1"/>
    <xf numFmtId="44" fontId="19" fillId="0" borderId="0" xfId="1" applyFont="1"/>
    <xf numFmtId="44" fontId="0" fillId="37" borderId="0" xfId="1" applyFont="1" applyFill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188813</xdr:colOff>
      <xdr:row>141</xdr:row>
      <xdr:rowOff>0</xdr:rowOff>
    </xdr:from>
    <xdr:to>
      <xdr:col>1</xdr:col>
      <xdr:colOff>725573</xdr:colOff>
      <xdr:row>145</xdr:row>
      <xdr:rowOff>168598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897004B-CF2F-D145-8093-205489B59ACD}"/>
                </a:ext>
              </a:extLst>
            </xdr14:cNvPr>
            <xdr14:cNvContentPartPr/>
          </xdr14:nvContentPartPr>
          <xdr14:nvPr macro=""/>
          <xdr14:xfrm>
            <a:off x="2958390" y="26651690"/>
            <a:ext cx="536760" cy="89748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1897004B-CF2F-D145-8093-205489B59AC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922390" y="26615848"/>
              <a:ext cx="608400" cy="9688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16613</xdr:colOff>
      <xdr:row>141</xdr:row>
      <xdr:rowOff>0</xdr:rowOff>
    </xdr:from>
    <xdr:to>
      <xdr:col>1</xdr:col>
      <xdr:colOff>344783</xdr:colOff>
      <xdr:row>141</xdr:row>
      <xdr:rowOff>174195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C7B3B31-0742-8F27-C330-C995C919AB4C}"/>
                </a:ext>
              </a:extLst>
            </xdr14:cNvPr>
            <xdr14:cNvContentPartPr/>
          </xdr14:nvContentPartPr>
          <xdr14:nvPr macro=""/>
          <xdr14:xfrm>
            <a:off x="2786190" y="26695355"/>
            <a:ext cx="328170" cy="174195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CC7B3B31-0742-8F27-C330-C995C919AB4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750527" y="26658506"/>
              <a:ext cx="399856" cy="248265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3T00:54:55.628"/>
    </inkml:context>
    <inkml:brush xml:id="br0">
      <inkml:brushProperty name="width" value="0.2" units="cm"/>
      <inkml:brushProperty name="height" value="0.2" units="cm"/>
      <inkml:brushProperty name="color" value="#008C3A"/>
    </inkml:brush>
  </inkml:definitions>
  <inkml:trace contextRef="#ctx0" brushRef="#br0">901 123 6553,'-2'11'219,"0"0"-1,-1 0 1,-1-1 0,1 1-1,-2-1 1,1 0-1,-1 0 1,-1 0-1,0-1 1,0 0-1,-10 11 1,-20 34 804,20-23-393,1 1 0,1 0 0,-10 39 0,-21 52 1255,-2 10-302,33-87-720,-22 46 1,15-42-222,5-11 4,8-21-207,1 0 0,0 0 0,-5 29 0,-3 29 752,3-17-382,2 0 0,-3 81-1,12-97-808,0-15 0,0 0 0,2-1 0,1 1 0,1 0 0,9 33 0,-8-50 0,0-1 0,1 0 0,1 0 0,0-1 0,0 1 0,1-2 0,0 1 0,0 0 0,1-1 0,14 11 0,3 1 0,0-2 0,41 23 0,-49-32 0,1-1 0,0-1 0,0-1 0,0 0 0,28 4 0,98 7 0,-71-10 0,-28-3 0,-7 0 0,0 1 0,54 14 0,-61-13 0,1-1 0,-1-1 0,1-2 0,0-1 0,46-5 0,67 3 0,-82 11 0,17 0 0,-47-9 0,-15 1 0,1-2 0,-1 0 0,0-1 0,26-5 0,-42 6-22,-1-1 0,0 1 1,1 0-1,-1-1 0,0 1 0,1 0 0,-1-1 0,0 0 0,1 1 0,-1-1 0,0 0 1,0 0-1,0 0 0,0 1 0,0-1 0,0 0 0,0 0 0,0-1 0,0 1 0,0 0 1,-1 0-1,1 0 0,0-1 0,-1 1 0,1 0 0,-1 0 0,1-1 0,-1-1 0,0 0-4,0 0 0,-1 0-1,1 0 1,-1 0 0,0 0-1,1 0 1,-2 0-1,1 0 1,0 1 0,0-1-1,-1 0 1,-2-3-1,-5-5-140,1 0-1,-1 0 1,-1 1-1,-20-16 0,-9 0 123,-44-22-1,-38-26-178,51 12-430,58 53 660</inkml:trace>
  <inkml:trace contextRef="#ctx0" brushRef="#br0" timeOffset="3326.93">947 88 6553,'1'14'273,"1"0"-1,1-1 0,0 1 1,0-1-1,1 0 1,1 0-1,7 14 0,10 32 789,-5-11 210,38 71-1,2 8 477,28 95 1156,-71-188-2813</inkml:trace>
  <inkml:trace contextRef="#ctx0" brushRef="#br0" timeOffset="5027.05">1958 2040 6553,'-8'7'321,"-1"0"0,0-1 0,0-1 0,-1 1-1,0-2 1,-19 8 0,-2 1 182,-47 21 1368,-2-3-1,-154 38 1,124-41-225,2 5 1,1 4 0,-135 69 0,238-105-1596,-13 8 150,0 0-1,0 1 1,-17 14 0,30-21-153,0 0 0,1 1 1,-1-1-1,1 1 0,0 0 0,0 0 1,0 0-1,0 0 0,0 0 0,1 1 1,0-1-1,0 1 0,0 0 0,1 0 1,0-1-1,0 1 0,-1 8 0,2 4-8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3T00:55:13.630"/>
    </inkml:context>
    <inkml:brush xml:id="br0">
      <inkml:brushProperty name="width" value="0.2" units="cm"/>
      <inkml:brushProperty name="height" value="0.2" units="cm"/>
      <inkml:brushProperty name="color" value="#008C3A"/>
    </inkml:brush>
  </inkml:definitions>
  <inkml:trace contextRef="#ctx0" brushRef="#br0">911 1 6553,'0'0'0</inkml:trace>
  <inkml:trace contextRef="#ctx0" brushRef="#br0" timeOffset="1215.27">900 1 6553,'-14'15'453,"0"-1"0,-1-1-1,0 0 1,-1 0 0,0-2-1,-1 0 1,-33 16 0,-401 132 4789,430-151-4683,1 0 0,0 2 0,1 1 0,-30 21 0,-15 8 508,48-31-952,9-6-42,0 0 0,0 1 1,1 0-1,0 0 0,-1 0 0,1 1 1,1 0-1,-1 0 0,1 1 1,-8 9-1,6 0-33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1C71-9668-45A3-AEAD-850A3746A2AC}">
  <dimension ref="A1:F145"/>
  <sheetViews>
    <sheetView tabSelected="1" zoomScale="130" zoomScaleNormal="130" workbookViewId="0">
      <pane ySplit="1" topLeftCell="A50" activePane="bottomLeft" state="frozen"/>
      <selection pane="bottomLeft" activeCell="E145" sqref="E145"/>
    </sheetView>
  </sheetViews>
  <sheetFormatPr defaultRowHeight="14.4" x14ac:dyDescent="0.3"/>
  <cols>
    <col min="1" max="1" width="40.44140625" bestFit="1" customWidth="1"/>
    <col min="2" max="2" width="12.21875" style="3" bestFit="1" customWidth="1"/>
    <col min="3" max="3" width="15.5546875" hidden="1" customWidth="1"/>
    <col min="4" max="5" width="15.5546875" customWidth="1"/>
    <col min="6" max="6" width="32.6640625" bestFit="1" customWidth="1"/>
  </cols>
  <sheetData>
    <row r="1" spans="1:6" s="1" customFormat="1" ht="28.8" x14ac:dyDescent="0.3">
      <c r="A1" s="1" t="s">
        <v>0</v>
      </c>
      <c r="B1" s="4" t="s">
        <v>141</v>
      </c>
      <c r="C1" s="2" t="s">
        <v>142</v>
      </c>
      <c r="D1" s="22" t="s">
        <v>157</v>
      </c>
      <c r="E1" s="11" t="s">
        <v>158</v>
      </c>
      <c r="F1" s="1" t="s">
        <v>163</v>
      </c>
    </row>
    <row r="2" spans="1:6" x14ac:dyDescent="0.3">
      <c r="A2" t="s">
        <v>1</v>
      </c>
      <c r="B2" s="5"/>
      <c r="D2" s="23"/>
      <c r="E2" s="12"/>
    </row>
    <row r="3" spans="1:6" x14ac:dyDescent="0.3">
      <c r="A3" t="s">
        <v>2</v>
      </c>
      <c r="B3" s="5"/>
      <c r="D3" s="23"/>
      <c r="E3" s="12"/>
    </row>
    <row r="4" spans="1:6" x14ac:dyDescent="0.3">
      <c r="A4" t="s">
        <v>3</v>
      </c>
      <c r="B4" s="5"/>
      <c r="D4" s="23"/>
      <c r="E4" s="12"/>
    </row>
    <row r="5" spans="1:6" x14ac:dyDescent="0.3">
      <c r="A5" t="s">
        <v>4</v>
      </c>
      <c r="B5" s="6">
        <v>475000</v>
      </c>
      <c r="D5" s="24">
        <v>577698</v>
      </c>
      <c r="E5" s="13">
        <v>470000</v>
      </c>
    </row>
    <row r="6" spans="1:6" x14ac:dyDescent="0.3">
      <c r="A6" t="s">
        <v>5</v>
      </c>
      <c r="B6" s="6">
        <v>70000</v>
      </c>
      <c r="C6" s="21">
        <v>500000</v>
      </c>
      <c r="D6" s="24">
        <v>0</v>
      </c>
      <c r="E6" s="13">
        <v>75000</v>
      </c>
    </row>
    <row r="7" spans="1:6" x14ac:dyDescent="0.3">
      <c r="A7" t="s">
        <v>6</v>
      </c>
      <c r="B7" s="6">
        <v>34750</v>
      </c>
      <c r="C7" s="21">
        <v>34750</v>
      </c>
      <c r="D7" s="24">
        <v>34800</v>
      </c>
      <c r="E7" s="13">
        <v>19500</v>
      </c>
    </row>
    <row r="8" spans="1:6" x14ac:dyDescent="0.3">
      <c r="A8" t="s">
        <v>7</v>
      </c>
      <c r="B8" s="6">
        <v>579750</v>
      </c>
      <c r="C8" s="21">
        <v>534750</v>
      </c>
      <c r="D8" s="24">
        <v>612498</v>
      </c>
      <c r="E8" s="13">
        <f>SUM(E5:E7)</f>
        <v>564500</v>
      </c>
    </row>
    <row r="9" spans="1:6" x14ac:dyDescent="0.3">
      <c r="A9" t="s">
        <v>8</v>
      </c>
      <c r="B9" s="6"/>
      <c r="C9" s="21"/>
      <c r="D9" s="24"/>
      <c r="E9" s="13"/>
    </row>
    <row r="10" spans="1:6" x14ac:dyDescent="0.3">
      <c r="A10" t="s">
        <v>9</v>
      </c>
      <c r="B10" s="6">
        <v>1</v>
      </c>
      <c r="C10" s="21"/>
      <c r="D10" s="24"/>
      <c r="E10" s="13">
        <v>8000</v>
      </c>
    </row>
    <row r="11" spans="1:6" x14ac:dyDescent="0.3">
      <c r="A11" t="s">
        <v>10</v>
      </c>
      <c r="B11" s="6">
        <v>5250</v>
      </c>
      <c r="C11" s="21"/>
      <c r="D11" s="24"/>
      <c r="E11" s="13">
        <v>5000</v>
      </c>
    </row>
    <row r="12" spans="1:6" x14ac:dyDescent="0.3">
      <c r="A12" t="s">
        <v>11</v>
      </c>
      <c r="B12" s="6">
        <v>5251</v>
      </c>
      <c r="C12" s="21">
        <v>10200</v>
      </c>
      <c r="D12" s="24">
        <v>14960</v>
      </c>
      <c r="E12" s="13">
        <f>SUM(E10:E11)</f>
        <v>13000</v>
      </c>
    </row>
    <row r="13" spans="1:6" x14ac:dyDescent="0.3">
      <c r="A13" t="s">
        <v>12</v>
      </c>
      <c r="B13" s="6">
        <v>585001</v>
      </c>
      <c r="C13" s="21"/>
      <c r="D13" s="24"/>
      <c r="E13" s="13">
        <f>E8+E12</f>
        <v>577500</v>
      </c>
    </row>
    <row r="14" spans="1:6" x14ac:dyDescent="0.3">
      <c r="A14" t="s">
        <v>13</v>
      </c>
      <c r="B14" s="6">
        <v>585001</v>
      </c>
      <c r="C14" s="21">
        <v>537750</v>
      </c>
      <c r="D14" s="24">
        <v>627414</v>
      </c>
      <c r="E14" s="30">
        <f>E8+E12</f>
        <v>577500</v>
      </c>
    </row>
    <row r="15" spans="1:6" x14ac:dyDescent="0.3">
      <c r="A15" t="s">
        <v>14</v>
      </c>
      <c r="B15" s="6"/>
      <c r="C15" s="21"/>
      <c r="D15" s="24"/>
      <c r="E15" s="13"/>
    </row>
    <row r="16" spans="1:6" x14ac:dyDescent="0.3">
      <c r="A16" t="s">
        <v>15</v>
      </c>
      <c r="B16" s="6"/>
      <c r="D16" s="23"/>
      <c r="E16" s="13"/>
    </row>
    <row r="17" spans="1:6" x14ac:dyDescent="0.3">
      <c r="A17" t="s">
        <v>16</v>
      </c>
      <c r="B17" s="6"/>
      <c r="D17" s="23"/>
      <c r="E17" s="13"/>
    </row>
    <row r="18" spans="1:6" x14ac:dyDescent="0.3">
      <c r="A18" t="s">
        <v>17</v>
      </c>
      <c r="B18" s="6">
        <v>6500</v>
      </c>
      <c r="C18" s="8"/>
      <c r="D18" s="10"/>
      <c r="E18" s="15">
        <v>6500</v>
      </c>
    </row>
    <row r="19" spans="1:6" x14ac:dyDescent="0.3">
      <c r="A19" t="s">
        <v>18</v>
      </c>
      <c r="B19" s="6">
        <v>1000</v>
      </c>
      <c r="C19" s="8"/>
      <c r="D19" s="10"/>
      <c r="E19" s="15">
        <v>1000</v>
      </c>
    </row>
    <row r="20" spans="1:6" x14ac:dyDescent="0.3">
      <c r="A20" t="s">
        <v>19</v>
      </c>
      <c r="B20" s="6">
        <v>4000</v>
      </c>
      <c r="C20" s="8"/>
      <c r="D20" s="10"/>
      <c r="E20" s="15">
        <v>4000</v>
      </c>
    </row>
    <row r="21" spans="1:6" x14ac:dyDescent="0.3">
      <c r="A21" t="s">
        <v>20</v>
      </c>
      <c r="B21" s="6">
        <v>2500</v>
      </c>
      <c r="C21" s="8"/>
      <c r="D21" s="10"/>
      <c r="E21" s="15">
        <v>2500</v>
      </c>
    </row>
    <row r="22" spans="1:6" x14ac:dyDescent="0.3">
      <c r="A22" t="s">
        <v>21</v>
      </c>
      <c r="B22" s="6">
        <v>750</v>
      </c>
      <c r="C22" s="8"/>
      <c r="D22" s="10"/>
      <c r="E22" s="15">
        <v>500</v>
      </c>
    </row>
    <row r="23" spans="1:6" x14ac:dyDescent="0.3">
      <c r="A23" t="s">
        <v>22</v>
      </c>
      <c r="B23" s="6">
        <v>2500</v>
      </c>
      <c r="C23" s="8"/>
      <c r="D23" s="10"/>
      <c r="E23" s="15">
        <v>2800</v>
      </c>
    </row>
    <row r="24" spans="1:6" x14ac:dyDescent="0.3">
      <c r="A24" t="s">
        <v>23</v>
      </c>
      <c r="B24" s="6">
        <v>9500</v>
      </c>
      <c r="C24" s="8"/>
      <c r="D24" s="10"/>
      <c r="E24" s="15">
        <v>10000</v>
      </c>
      <c r="F24" t="s">
        <v>143</v>
      </c>
    </row>
    <row r="25" spans="1:6" x14ac:dyDescent="0.3">
      <c r="A25" t="s">
        <v>24</v>
      </c>
      <c r="B25" s="6">
        <v>26750</v>
      </c>
      <c r="C25" s="8">
        <v>26000</v>
      </c>
      <c r="D25" s="10">
        <v>21718</v>
      </c>
      <c r="E25" s="14">
        <f>SUM(E18:E24)</f>
        <v>27300</v>
      </c>
    </row>
    <row r="26" spans="1:6" x14ac:dyDescent="0.3">
      <c r="A26" t="s">
        <v>25</v>
      </c>
      <c r="B26" s="6"/>
      <c r="C26" s="8"/>
      <c r="D26" s="10"/>
      <c r="E26" s="13"/>
    </row>
    <row r="27" spans="1:6" x14ac:dyDescent="0.3">
      <c r="A27" t="s">
        <v>26</v>
      </c>
      <c r="B27" s="6">
        <v>4000</v>
      </c>
      <c r="C27" s="8">
        <v>4000</v>
      </c>
      <c r="D27" s="10">
        <v>2249</v>
      </c>
      <c r="E27" s="17">
        <v>4000</v>
      </c>
      <c r="F27" t="s">
        <v>144</v>
      </c>
    </row>
    <row r="28" spans="1:6" x14ac:dyDescent="0.3">
      <c r="A28" t="s">
        <v>27</v>
      </c>
      <c r="B28" s="6"/>
      <c r="C28" s="8"/>
      <c r="D28" s="10"/>
      <c r="E28" s="13"/>
    </row>
    <row r="29" spans="1:6" x14ac:dyDescent="0.3">
      <c r="A29" t="s">
        <v>28</v>
      </c>
      <c r="B29" s="6"/>
      <c r="C29" s="8"/>
      <c r="D29" s="10"/>
      <c r="E29" s="13"/>
    </row>
    <row r="30" spans="1:6" x14ac:dyDescent="0.3">
      <c r="A30" t="s">
        <v>29</v>
      </c>
      <c r="B30" s="6">
        <v>5000</v>
      </c>
      <c r="C30" s="8">
        <v>0</v>
      </c>
      <c r="D30" s="10"/>
      <c r="E30" s="16">
        <v>0</v>
      </c>
    </row>
    <row r="31" spans="1:6" x14ac:dyDescent="0.3">
      <c r="A31" t="s">
        <v>30</v>
      </c>
      <c r="B31" s="6">
        <v>5000</v>
      </c>
      <c r="C31" s="8"/>
      <c r="D31" s="10"/>
      <c r="E31" s="13"/>
    </row>
    <row r="32" spans="1:6" x14ac:dyDescent="0.3">
      <c r="A32" t="s">
        <v>31</v>
      </c>
      <c r="B32" s="6"/>
      <c r="C32" s="8"/>
      <c r="D32" s="10"/>
      <c r="E32" s="13"/>
    </row>
    <row r="33" spans="1:6" x14ac:dyDescent="0.3">
      <c r="A33" t="s">
        <v>32</v>
      </c>
      <c r="B33" s="6">
        <v>50000</v>
      </c>
      <c r="C33" s="8">
        <v>50000</v>
      </c>
      <c r="D33" s="10"/>
      <c r="E33" s="19">
        <v>50000</v>
      </c>
      <c r="F33" t="s">
        <v>152</v>
      </c>
    </row>
    <row r="34" spans="1:6" x14ac:dyDescent="0.3">
      <c r="A34" t="s">
        <v>33</v>
      </c>
      <c r="B34" s="6">
        <v>30000</v>
      </c>
      <c r="C34" s="8">
        <v>30000</v>
      </c>
      <c r="D34" s="10"/>
      <c r="E34" s="19">
        <v>30000</v>
      </c>
      <c r="F34" t="s">
        <v>151</v>
      </c>
    </row>
    <row r="35" spans="1:6" x14ac:dyDescent="0.3">
      <c r="A35" t="s">
        <v>34</v>
      </c>
      <c r="B35" s="6">
        <v>4000</v>
      </c>
      <c r="C35" s="8">
        <v>4000</v>
      </c>
      <c r="D35" s="10"/>
      <c r="E35" s="19">
        <v>4000</v>
      </c>
      <c r="F35" t="s">
        <v>151</v>
      </c>
    </row>
    <row r="36" spans="1:6" x14ac:dyDescent="0.3">
      <c r="A36" t="s">
        <v>35</v>
      </c>
      <c r="B36" s="6">
        <v>9825</v>
      </c>
      <c r="C36" s="8">
        <v>11000</v>
      </c>
      <c r="D36" s="10"/>
      <c r="E36" s="19">
        <v>11000</v>
      </c>
      <c r="F36" t="s">
        <v>151</v>
      </c>
    </row>
    <row r="37" spans="1:6" x14ac:dyDescent="0.3">
      <c r="A37" t="s">
        <v>36</v>
      </c>
      <c r="B37" s="6">
        <v>6200</v>
      </c>
      <c r="C37" s="8">
        <v>6200</v>
      </c>
      <c r="D37" s="10"/>
      <c r="E37" s="19">
        <v>6200</v>
      </c>
      <c r="F37" t="s">
        <v>151</v>
      </c>
    </row>
    <row r="38" spans="1:6" x14ac:dyDescent="0.3">
      <c r="A38" t="s">
        <v>37</v>
      </c>
      <c r="B38" s="6">
        <v>1000</v>
      </c>
      <c r="C38" s="8"/>
      <c r="D38" s="10"/>
      <c r="E38" s="13"/>
    </row>
    <row r="39" spans="1:6" x14ac:dyDescent="0.3">
      <c r="A39" t="s">
        <v>38</v>
      </c>
      <c r="B39" s="6">
        <v>101025</v>
      </c>
      <c r="C39" s="8">
        <v>101200</v>
      </c>
      <c r="D39" s="10">
        <v>93067</v>
      </c>
      <c r="E39" s="14">
        <f>SUM(E33:E38)</f>
        <v>101200</v>
      </c>
    </row>
    <row r="40" spans="1:6" x14ac:dyDescent="0.3">
      <c r="A40" t="s">
        <v>39</v>
      </c>
      <c r="B40" s="6"/>
      <c r="C40" s="8"/>
      <c r="D40" s="10"/>
      <c r="E40" s="13"/>
    </row>
    <row r="41" spans="1:6" x14ac:dyDescent="0.3">
      <c r="A41" t="s">
        <v>40</v>
      </c>
      <c r="B41" s="6">
        <v>8400</v>
      </c>
      <c r="C41" s="8"/>
      <c r="D41" s="10"/>
      <c r="E41" s="19">
        <v>8400</v>
      </c>
      <c r="F41" t="s">
        <v>156</v>
      </c>
    </row>
    <row r="42" spans="1:6" x14ac:dyDescent="0.3">
      <c r="A42" t="s">
        <v>41</v>
      </c>
      <c r="B42" s="6">
        <v>21600</v>
      </c>
      <c r="C42" s="8"/>
      <c r="D42" s="10"/>
      <c r="E42" s="19">
        <v>21600</v>
      </c>
      <c r="F42" t="s">
        <v>156</v>
      </c>
    </row>
    <row r="43" spans="1:6" x14ac:dyDescent="0.3">
      <c r="A43" t="s">
        <v>42</v>
      </c>
      <c r="B43" s="6">
        <v>2000</v>
      </c>
      <c r="C43" s="8"/>
      <c r="D43" s="10"/>
      <c r="E43" s="19">
        <v>2000</v>
      </c>
      <c r="F43" t="s">
        <v>156</v>
      </c>
    </row>
    <row r="44" spans="1:6" x14ac:dyDescent="0.3">
      <c r="A44" t="s">
        <v>43</v>
      </c>
      <c r="B44" s="6">
        <v>1250</v>
      </c>
      <c r="C44" s="8"/>
      <c r="D44" s="10"/>
      <c r="E44" s="19">
        <v>1250</v>
      </c>
      <c r="F44" t="s">
        <v>156</v>
      </c>
    </row>
    <row r="45" spans="1:6" x14ac:dyDescent="0.3">
      <c r="A45" t="s">
        <v>44</v>
      </c>
      <c r="B45" s="6">
        <v>33250</v>
      </c>
      <c r="C45" s="8">
        <v>33250</v>
      </c>
      <c r="D45" s="10">
        <v>33070</v>
      </c>
      <c r="E45" s="13">
        <f>SUM(E41:E44)</f>
        <v>33250</v>
      </c>
      <c r="F45" s="20"/>
    </row>
    <row r="46" spans="1:6" x14ac:dyDescent="0.3">
      <c r="A46" t="s">
        <v>45</v>
      </c>
      <c r="B46" s="6">
        <v>139275</v>
      </c>
      <c r="C46" s="8">
        <f>C39+C45</f>
        <v>134450</v>
      </c>
      <c r="D46" s="10">
        <v>126137</v>
      </c>
      <c r="E46" s="14">
        <f>E45+E39+E30+E27</f>
        <v>138450</v>
      </c>
    </row>
    <row r="47" spans="1:6" x14ac:dyDescent="0.3">
      <c r="A47" t="s">
        <v>46</v>
      </c>
      <c r="B47" s="6"/>
      <c r="C47" s="8"/>
      <c r="D47" s="10"/>
      <c r="E47" s="13"/>
    </row>
    <row r="48" spans="1:6" x14ac:dyDescent="0.3">
      <c r="A48" t="s">
        <v>47</v>
      </c>
      <c r="B48" s="6">
        <v>1500</v>
      </c>
      <c r="C48" s="8"/>
      <c r="D48" s="10"/>
      <c r="E48" s="16">
        <v>1500</v>
      </c>
      <c r="F48" t="s">
        <v>145</v>
      </c>
    </row>
    <row r="49" spans="1:6" x14ac:dyDescent="0.3">
      <c r="A49" t="s">
        <v>48</v>
      </c>
      <c r="B49" s="6">
        <v>200</v>
      </c>
      <c r="C49" s="8"/>
      <c r="D49" s="10"/>
      <c r="E49" s="16">
        <v>200</v>
      </c>
      <c r="F49" t="s">
        <v>145</v>
      </c>
    </row>
    <row r="50" spans="1:6" x14ac:dyDescent="0.3">
      <c r="A50" t="s">
        <v>49</v>
      </c>
      <c r="B50" s="6">
        <v>17639</v>
      </c>
      <c r="C50" s="8"/>
      <c r="D50" s="10"/>
      <c r="E50" s="19">
        <v>17639</v>
      </c>
      <c r="F50" t="s">
        <v>156</v>
      </c>
    </row>
    <row r="51" spans="1:6" x14ac:dyDescent="0.3">
      <c r="A51" t="s">
        <v>50</v>
      </c>
      <c r="B51" s="6">
        <v>26945</v>
      </c>
      <c r="C51" s="8"/>
      <c r="D51" s="10"/>
      <c r="E51" s="19">
        <v>26945</v>
      </c>
      <c r="F51" t="s">
        <v>156</v>
      </c>
    </row>
    <row r="52" spans="1:6" x14ac:dyDescent="0.3">
      <c r="A52" t="s">
        <v>51</v>
      </c>
      <c r="B52" s="6">
        <v>20668</v>
      </c>
      <c r="C52" s="8"/>
      <c r="D52" s="10"/>
      <c r="E52" s="19">
        <v>20668</v>
      </c>
      <c r="F52" t="s">
        <v>156</v>
      </c>
    </row>
    <row r="53" spans="1:6" x14ac:dyDescent="0.3">
      <c r="A53" t="s">
        <v>52</v>
      </c>
      <c r="B53" s="6">
        <v>66952</v>
      </c>
      <c r="C53" s="8">
        <v>67000</v>
      </c>
      <c r="D53" s="10">
        <v>65792</v>
      </c>
      <c r="E53" s="13">
        <f>SUM(E48:E52)</f>
        <v>66952</v>
      </c>
    </row>
    <row r="54" spans="1:6" x14ac:dyDescent="0.3">
      <c r="A54" t="s">
        <v>53</v>
      </c>
      <c r="B54" s="6"/>
      <c r="C54" s="8"/>
      <c r="D54" s="10"/>
      <c r="E54" s="13"/>
    </row>
    <row r="55" spans="1:6" x14ac:dyDescent="0.3">
      <c r="A55" t="s">
        <v>54</v>
      </c>
      <c r="B55" s="6">
        <v>36000</v>
      </c>
      <c r="C55" s="8"/>
      <c r="D55" s="10"/>
      <c r="E55" s="19">
        <v>40000</v>
      </c>
      <c r="F55" t="s">
        <v>155</v>
      </c>
    </row>
    <row r="56" spans="1:6" x14ac:dyDescent="0.3">
      <c r="A56" t="s">
        <v>55</v>
      </c>
      <c r="B56" s="6">
        <v>9500</v>
      </c>
      <c r="C56" s="8"/>
      <c r="D56" s="10"/>
      <c r="E56" s="16">
        <v>9500</v>
      </c>
      <c r="F56" t="s">
        <v>145</v>
      </c>
    </row>
    <row r="57" spans="1:6" x14ac:dyDescent="0.3">
      <c r="A57" t="s">
        <v>56</v>
      </c>
      <c r="B57" s="6">
        <v>6000</v>
      </c>
      <c r="C57" s="8"/>
      <c r="D57" s="10"/>
      <c r="E57" s="19">
        <v>6000</v>
      </c>
      <c r="F57" t="s">
        <v>156</v>
      </c>
    </row>
    <row r="58" spans="1:6" x14ac:dyDescent="0.3">
      <c r="A58" t="s">
        <v>57</v>
      </c>
      <c r="B58" s="6">
        <v>51500</v>
      </c>
      <c r="C58" s="8">
        <v>51500</v>
      </c>
      <c r="D58" s="10">
        <v>55688</v>
      </c>
      <c r="E58" s="13">
        <f>SUM(E55:E57)</f>
        <v>55500</v>
      </c>
    </row>
    <row r="59" spans="1:6" x14ac:dyDescent="0.3">
      <c r="A59" t="s">
        <v>58</v>
      </c>
      <c r="B59" s="6"/>
      <c r="C59" s="8"/>
      <c r="D59" s="10"/>
      <c r="E59" s="13"/>
    </row>
    <row r="60" spans="1:6" x14ac:dyDescent="0.3">
      <c r="A60" t="s">
        <v>59</v>
      </c>
      <c r="B60" s="6">
        <v>200</v>
      </c>
      <c r="C60" s="8"/>
      <c r="D60" s="10"/>
      <c r="E60" s="15">
        <v>200</v>
      </c>
    </row>
    <row r="61" spans="1:6" x14ac:dyDescent="0.3">
      <c r="A61" t="s">
        <v>60</v>
      </c>
      <c r="B61" s="6">
        <v>15000</v>
      </c>
      <c r="C61" s="8"/>
      <c r="D61" s="10"/>
      <c r="E61" s="15">
        <v>15000</v>
      </c>
    </row>
    <row r="62" spans="1:6" x14ac:dyDescent="0.3">
      <c r="A62" t="s">
        <v>61</v>
      </c>
      <c r="B62" s="6">
        <v>9000</v>
      </c>
      <c r="C62" s="8"/>
      <c r="D62" s="10"/>
      <c r="E62" s="15">
        <v>9000</v>
      </c>
    </row>
    <row r="63" spans="1:6" x14ac:dyDescent="0.3">
      <c r="A63" t="s">
        <v>62</v>
      </c>
      <c r="B63" s="6">
        <v>24200</v>
      </c>
      <c r="C63" s="8">
        <v>24200</v>
      </c>
      <c r="D63" s="10">
        <v>22788</v>
      </c>
      <c r="E63" s="13">
        <f>SUM(E60:E62)</f>
        <v>24200</v>
      </c>
    </row>
    <row r="64" spans="1:6" x14ac:dyDescent="0.3">
      <c r="A64" t="s">
        <v>63</v>
      </c>
      <c r="B64" s="6">
        <v>285927</v>
      </c>
      <c r="C64" s="8">
        <f>C46+C53+C58+C63+C27</f>
        <v>281150</v>
      </c>
      <c r="D64" s="10">
        <v>372653</v>
      </c>
      <c r="E64" s="14">
        <f>E63+E58+E53+E46</f>
        <v>285102</v>
      </c>
    </row>
    <row r="65" spans="1:6" x14ac:dyDescent="0.3">
      <c r="A65" t="s">
        <v>64</v>
      </c>
      <c r="B65" s="6">
        <v>312677</v>
      </c>
      <c r="C65" s="10">
        <f>C64+C25</f>
        <v>307150</v>
      </c>
      <c r="D65" s="10">
        <v>294371</v>
      </c>
      <c r="E65" s="14">
        <f>E64+E25</f>
        <v>312402</v>
      </c>
    </row>
    <row r="66" spans="1:6" x14ac:dyDescent="0.3">
      <c r="A66" t="s">
        <v>65</v>
      </c>
      <c r="B66" s="6"/>
      <c r="C66" s="8"/>
      <c r="D66" s="10"/>
      <c r="E66" s="13"/>
    </row>
    <row r="67" spans="1:6" x14ac:dyDescent="0.3">
      <c r="A67" t="s">
        <v>66</v>
      </c>
      <c r="B67" s="6">
        <v>20000</v>
      </c>
      <c r="C67" s="9">
        <v>20000</v>
      </c>
      <c r="D67" s="25"/>
      <c r="E67" s="18">
        <v>20000</v>
      </c>
      <c r="F67" t="s">
        <v>146</v>
      </c>
    </row>
    <row r="68" spans="1:6" x14ac:dyDescent="0.3">
      <c r="A68" t="s">
        <v>67</v>
      </c>
      <c r="B68" s="6">
        <v>3000</v>
      </c>
      <c r="C68" s="9">
        <v>3000</v>
      </c>
      <c r="D68" s="25"/>
      <c r="E68" s="18">
        <v>3000</v>
      </c>
    </row>
    <row r="69" spans="1:6" x14ac:dyDescent="0.3">
      <c r="A69" t="s">
        <v>68</v>
      </c>
      <c r="B69" s="6">
        <v>1000</v>
      </c>
      <c r="C69" s="9">
        <v>1800</v>
      </c>
      <c r="D69" s="25"/>
      <c r="E69" s="18">
        <v>1800</v>
      </c>
    </row>
    <row r="70" spans="1:6" x14ac:dyDescent="0.3">
      <c r="A70" t="s">
        <v>69</v>
      </c>
      <c r="B70" s="6">
        <v>12500</v>
      </c>
      <c r="C70" s="9">
        <v>12500</v>
      </c>
      <c r="D70" s="25"/>
      <c r="E70" s="18">
        <v>12500</v>
      </c>
    </row>
    <row r="71" spans="1:6" x14ac:dyDescent="0.3">
      <c r="A71" t="s">
        <v>70</v>
      </c>
      <c r="B71" s="6">
        <v>10000</v>
      </c>
      <c r="C71" s="9">
        <v>11000</v>
      </c>
      <c r="D71" s="25"/>
      <c r="E71" s="18">
        <v>11000</v>
      </c>
    </row>
    <row r="72" spans="1:6" x14ac:dyDescent="0.3">
      <c r="A72" t="s">
        <v>71</v>
      </c>
      <c r="B72" s="6">
        <v>43000</v>
      </c>
      <c r="C72" s="9">
        <v>40000</v>
      </c>
      <c r="D72" s="25"/>
      <c r="E72" s="18">
        <v>40000</v>
      </c>
    </row>
    <row r="73" spans="1:6" x14ac:dyDescent="0.3">
      <c r="A73" t="s">
        <v>72</v>
      </c>
      <c r="B73" s="6">
        <v>1000</v>
      </c>
      <c r="C73" s="9">
        <v>1000</v>
      </c>
      <c r="D73" s="25"/>
      <c r="E73" s="18">
        <v>1000</v>
      </c>
    </row>
    <row r="74" spans="1:6" x14ac:dyDescent="0.3">
      <c r="A74" t="s">
        <v>73</v>
      </c>
      <c r="B74" s="6">
        <v>1500</v>
      </c>
      <c r="C74" s="9">
        <v>1500</v>
      </c>
      <c r="D74" s="25"/>
      <c r="E74" s="18">
        <v>1500</v>
      </c>
    </row>
    <row r="75" spans="1:6" x14ac:dyDescent="0.3">
      <c r="A75" t="s">
        <v>74</v>
      </c>
      <c r="B75" s="6">
        <v>3300</v>
      </c>
      <c r="C75" s="9">
        <v>3300</v>
      </c>
      <c r="D75" s="25"/>
      <c r="E75" s="18">
        <v>3300</v>
      </c>
    </row>
    <row r="76" spans="1:6" x14ac:dyDescent="0.3">
      <c r="A76" t="s">
        <v>75</v>
      </c>
      <c r="B76" s="6">
        <v>95300</v>
      </c>
      <c r="C76" s="10">
        <f>SUM(C67:C75)</f>
        <v>94100</v>
      </c>
      <c r="D76" s="10">
        <v>90267</v>
      </c>
      <c r="E76" s="13">
        <f>SUM(E67:E75)</f>
        <v>94100</v>
      </c>
    </row>
    <row r="77" spans="1:6" x14ac:dyDescent="0.3">
      <c r="A77" t="s">
        <v>76</v>
      </c>
      <c r="B77" s="6"/>
      <c r="C77" s="8"/>
      <c r="D77" s="10"/>
      <c r="E77" s="13"/>
    </row>
    <row r="78" spans="1:6" x14ac:dyDescent="0.3">
      <c r="A78" t="s">
        <v>77</v>
      </c>
      <c r="B78" s="6"/>
      <c r="C78" s="8"/>
      <c r="D78" s="10"/>
      <c r="E78" s="13"/>
    </row>
    <row r="79" spans="1:6" x14ac:dyDescent="0.3">
      <c r="A79" t="s">
        <v>78</v>
      </c>
      <c r="B79" s="6">
        <v>500</v>
      </c>
      <c r="C79" s="8"/>
      <c r="D79" s="10"/>
      <c r="E79" s="16">
        <v>500</v>
      </c>
    </row>
    <row r="80" spans="1:6" x14ac:dyDescent="0.3">
      <c r="A80" t="s">
        <v>79</v>
      </c>
      <c r="B80" s="6">
        <v>1000</v>
      </c>
      <c r="C80" s="8"/>
      <c r="D80" s="10"/>
      <c r="E80" s="16">
        <v>1000</v>
      </c>
    </row>
    <row r="81" spans="1:6" x14ac:dyDescent="0.3">
      <c r="A81" t="s">
        <v>80</v>
      </c>
      <c r="B81" s="6">
        <v>800</v>
      </c>
      <c r="C81" s="8"/>
      <c r="D81" s="10"/>
      <c r="E81" s="16">
        <v>800</v>
      </c>
    </row>
    <row r="82" spans="1:6" x14ac:dyDescent="0.3">
      <c r="A82" t="s">
        <v>81</v>
      </c>
      <c r="B82" s="6">
        <v>2300</v>
      </c>
      <c r="C82" s="10">
        <v>2300</v>
      </c>
      <c r="D82" s="10">
        <v>1437</v>
      </c>
      <c r="E82" s="13">
        <f>SUM(E79:E81)</f>
        <v>2300</v>
      </c>
    </row>
    <row r="83" spans="1:6" x14ac:dyDescent="0.3">
      <c r="A83" t="s">
        <v>82</v>
      </c>
      <c r="B83" s="6"/>
      <c r="C83" s="8"/>
      <c r="D83" s="10"/>
      <c r="E83" s="13"/>
    </row>
    <row r="84" spans="1:6" x14ac:dyDescent="0.3">
      <c r="A84" t="s">
        <v>83</v>
      </c>
      <c r="B84" s="6"/>
      <c r="C84" s="8"/>
      <c r="D84" s="10"/>
      <c r="E84" s="13"/>
    </row>
    <row r="85" spans="1:6" x14ac:dyDescent="0.3">
      <c r="A85" t="s">
        <v>84</v>
      </c>
      <c r="B85" s="6">
        <v>350</v>
      </c>
      <c r="C85" s="8"/>
      <c r="D85" s="10"/>
      <c r="E85" s="16">
        <v>350</v>
      </c>
    </row>
    <row r="86" spans="1:6" x14ac:dyDescent="0.3">
      <c r="A86" t="s">
        <v>85</v>
      </c>
      <c r="B86" s="6">
        <v>350</v>
      </c>
      <c r="C86" s="8"/>
      <c r="D86" s="10">
        <v>228</v>
      </c>
      <c r="E86" s="13"/>
    </row>
    <row r="87" spans="1:6" x14ac:dyDescent="0.3">
      <c r="A87" t="s">
        <v>86</v>
      </c>
      <c r="B87" s="6">
        <v>350</v>
      </c>
      <c r="C87" s="8"/>
      <c r="D87" s="10"/>
      <c r="E87" s="13"/>
    </row>
    <row r="88" spans="1:6" x14ac:dyDescent="0.3">
      <c r="A88" t="s">
        <v>87</v>
      </c>
      <c r="B88" s="6">
        <v>2650</v>
      </c>
      <c r="C88" s="10">
        <v>2650</v>
      </c>
      <c r="D88" s="10">
        <v>1664</v>
      </c>
      <c r="E88" s="13">
        <f>E82+E85</f>
        <v>2650</v>
      </c>
    </row>
    <row r="89" spans="1:6" x14ac:dyDescent="0.3">
      <c r="A89" t="s">
        <v>88</v>
      </c>
      <c r="B89" s="6"/>
      <c r="C89" s="8"/>
      <c r="D89" s="10"/>
      <c r="E89" s="13"/>
    </row>
    <row r="90" spans="1:6" x14ac:dyDescent="0.3">
      <c r="A90" t="s">
        <v>89</v>
      </c>
      <c r="B90" s="6">
        <v>500</v>
      </c>
      <c r="C90" s="8"/>
      <c r="D90" s="10"/>
      <c r="E90" s="16">
        <v>500</v>
      </c>
    </row>
    <row r="91" spans="1:6" x14ac:dyDescent="0.3">
      <c r="A91" t="s">
        <v>90</v>
      </c>
      <c r="B91" s="6">
        <v>500</v>
      </c>
      <c r="C91" s="8"/>
      <c r="D91" s="10"/>
      <c r="E91" s="16">
        <v>500</v>
      </c>
    </row>
    <row r="92" spans="1:6" x14ac:dyDescent="0.3">
      <c r="A92" t="s">
        <v>91</v>
      </c>
      <c r="B92" s="6">
        <v>1000</v>
      </c>
      <c r="C92" s="8"/>
      <c r="D92" s="10"/>
      <c r="E92" s="16">
        <v>1000</v>
      </c>
    </row>
    <row r="93" spans="1:6" x14ac:dyDescent="0.3">
      <c r="A93" t="s">
        <v>92</v>
      </c>
      <c r="B93" s="6">
        <v>2000</v>
      </c>
      <c r="C93" s="10">
        <v>500</v>
      </c>
      <c r="D93" s="10">
        <v>208</v>
      </c>
      <c r="E93" s="13">
        <f>SUM(E90:E92)</f>
        <v>2000</v>
      </c>
    </row>
    <row r="94" spans="1:6" x14ac:dyDescent="0.3">
      <c r="A94" t="s">
        <v>93</v>
      </c>
      <c r="B94" s="6"/>
      <c r="C94" s="8"/>
      <c r="D94" s="10"/>
      <c r="E94" s="13"/>
    </row>
    <row r="95" spans="1:6" x14ac:dyDescent="0.3">
      <c r="A95" t="s">
        <v>94</v>
      </c>
      <c r="B95" s="6">
        <v>1500</v>
      </c>
      <c r="C95" s="8"/>
      <c r="D95" s="10"/>
      <c r="E95" s="19">
        <v>1500</v>
      </c>
      <c r="F95" t="s">
        <v>147</v>
      </c>
    </row>
    <row r="96" spans="1:6" x14ac:dyDescent="0.3">
      <c r="A96" t="s">
        <v>95</v>
      </c>
      <c r="B96" s="6">
        <v>500</v>
      </c>
      <c r="C96" s="8"/>
      <c r="D96" s="10"/>
      <c r="E96" s="19">
        <v>1000</v>
      </c>
      <c r="F96" t="s">
        <v>148</v>
      </c>
    </row>
    <row r="97" spans="1:6" x14ac:dyDescent="0.3">
      <c r="A97" t="s">
        <v>96</v>
      </c>
      <c r="B97" s="6">
        <v>1500</v>
      </c>
      <c r="C97" s="8"/>
      <c r="D97" s="10"/>
      <c r="E97" s="16">
        <v>1500</v>
      </c>
    </row>
    <row r="98" spans="1:6" x14ac:dyDescent="0.3">
      <c r="A98" t="s">
        <v>97</v>
      </c>
      <c r="B98" s="6">
        <v>3500</v>
      </c>
      <c r="C98" s="10">
        <v>2500</v>
      </c>
      <c r="D98" s="10">
        <v>1874</v>
      </c>
      <c r="E98" s="13">
        <f>SUM(E95:E97)</f>
        <v>4000</v>
      </c>
    </row>
    <row r="99" spans="1:6" x14ac:dyDescent="0.3">
      <c r="A99" t="s">
        <v>98</v>
      </c>
      <c r="B99" s="6"/>
      <c r="C99" s="8"/>
      <c r="D99" s="10"/>
      <c r="E99" s="13"/>
    </row>
    <row r="100" spans="1:6" x14ac:dyDescent="0.3">
      <c r="A100" t="s">
        <v>99</v>
      </c>
      <c r="B100" s="6">
        <v>5700</v>
      </c>
      <c r="C100" s="8">
        <v>5700</v>
      </c>
      <c r="D100" s="10"/>
      <c r="E100" s="19">
        <v>6500</v>
      </c>
      <c r="F100" t="s">
        <v>150</v>
      </c>
    </row>
    <row r="101" spans="1:6" x14ac:dyDescent="0.3">
      <c r="A101" t="s">
        <v>100</v>
      </c>
      <c r="B101" s="6">
        <v>13000</v>
      </c>
      <c r="C101" s="8">
        <v>13000</v>
      </c>
      <c r="D101" s="10"/>
      <c r="E101" s="19">
        <v>17000</v>
      </c>
    </row>
    <row r="102" spans="1:6" x14ac:dyDescent="0.3">
      <c r="A102" t="s">
        <v>101</v>
      </c>
      <c r="B102" s="6">
        <v>5000</v>
      </c>
      <c r="C102" s="8">
        <v>5000</v>
      </c>
      <c r="D102" s="10"/>
      <c r="E102" s="19">
        <v>5000</v>
      </c>
    </row>
    <row r="103" spans="1:6" x14ac:dyDescent="0.3">
      <c r="A103" t="s">
        <v>102</v>
      </c>
      <c r="B103" s="6">
        <v>10000</v>
      </c>
      <c r="C103" s="8">
        <v>10000</v>
      </c>
      <c r="D103" s="10"/>
      <c r="E103" s="19">
        <v>10000</v>
      </c>
    </row>
    <row r="104" spans="1:6" x14ac:dyDescent="0.3">
      <c r="A104" t="s">
        <v>103</v>
      </c>
      <c r="B104" s="6">
        <v>8000</v>
      </c>
      <c r="C104" s="8">
        <v>8000</v>
      </c>
      <c r="D104" s="10"/>
      <c r="E104" s="19">
        <v>8000</v>
      </c>
    </row>
    <row r="105" spans="1:6" x14ac:dyDescent="0.3">
      <c r="A105" t="s">
        <v>104</v>
      </c>
      <c r="B105" s="6">
        <v>12</v>
      </c>
      <c r="C105" s="8">
        <v>0</v>
      </c>
      <c r="D105" s="10"/>
      <c r="E105" s="13"/>
    </row>
    <row r="106" spans="1:6" x14ac:dyDescent="0.3">
      <c r="A106" t="s">
        <v>105</v>
      </c>
      <c r="B106" s="6">
        <v>41712</v>
      </c>
      <c r="C106" s="10">
        <f>SUM(C100:C105)</f>
        <v>41700</v>
      </c>
      <c r="D106" s="10">
        <v>43174</v>
      </c>
      <c r="E106" s="13">
        <f>SUM(E100:E105)</f>
        <v>46500</v>
      </c>
    </row>
    <row r="107" spans="1:6" x14ac:dyDescent="0.3">
      <c r="A107" t="s">
        <v>106</v>
      </c>
      <c r="B107" s="6"/>
      <c r="C107" s="8"/>
      <c r="D107" s="10"/>
      <c r="E107" s="13"/>
    </row>
    <row r="108" spans="1:6" x14ac:dyDescent="0.3">
      <c r="A108" t="s">
        <v>107</v>
      </c>
      <c r="B108" s="6">
        <v>3600</v>
      </c>
      <c r="C108" s="8">
        <v>3600</v>
      </c>
      <c r="D108" s="10"/>
      <c r="E108" s="16">
        <v>3800</v>
      </c>
    </row>
    <row r="109" spans="1:6" x14ac:dyDescent="0.3">
      <c r="A109" t="s">
        <v>108</v>
      </c>
      <c r="B109" s="6">
        <v>1500</v>
      </c>
      <c r="C109" s="8">
        <v>1600</v>
      </c>
      <c r="D109" s="10"/>
      <c r="E109" s="19">
        <v>1500</v>
      </c>
    </row>
    <row r="110" spans="1:6" x14ac:dyDescent="0.3">
      <c r="A110" t="s">
        <v>109</v>
      </c>
      <c r="B110" s="6">
        <v>87000</v>
      </c>
      <c r="C110" s="8">
        <v>89000</v>
      </c>
      <c r="D110" s="10"/>
      <c r="E110" s="19">
        <v>125000</v>
      </c>
      <c r="F110" t="s">
        <v>149</v>
      </c>
    </row>
    <row r="111" spans="1:6" x14ac:dyDescent="0.3">
      <c r="A111" t="s">
        <v>110</v>
      </c>
      <c r="B111" s="6">
        <v>92100</v>
      </c>
      <c r="C111" s="10">
        <f>SUM(C108:C110)</f>
        <v>94200</v>
      </c>
      <c r="D111" s="10">
        <v>106538</v>
      </c>
      <c r="E111" s="13">
        <f>SUM(E108:E110)</f>
        <v>130300</v>
      </c>
    </row>
    <row r="112" spans="1:6" x14ac:dyDescent="0.3">
      <c r="A112" t="s">
        <v>111</v>
      </c>
      <c r="B112" s="6"/>
      <c r="C112" s="8"/>
      <c r="D112" s="10"/>
      <c r="E112" s="13"/>
    </row>
    <row r="113" spans="1:6" x14ac:dyDescent="0.3">
      <c r="A113" t="s">
        <v>112</v>
      </c>
      <c r="B113" s="6">
        <v>200</v>
      </c>
      <c r="C113" s="8"/>
      <c r="D113" s="10"/>
      <c r="E113" s="16">
        <v>200</v>
      </c>
    </row>
    <row r="114" spans="1:6" x14ac:dyDescent="0.3">
      <c r="A114" t="s">
        <v>113</v>
      </c>
      <c r="B114" s="6">
        <v>200</v>
      </c>
      <c r="C114" s="8"/>
      <c r="D114" s="10"/>
      <c r="E114" s="16">
        <v>200</v>
      </c>
    </row>
    <row r="115" spans="1:6" x14ac:dyDescent="0.3">
      <c r="A115" t="s">
        <v>114</v>
      </c>
      <c r="B115" s="6">
        <v>100</v>
      </c>
      <c r="C115" s="8"/>
      <c r="D115" s="10"/>
      <c r="E115" s="16">
        <v>100</v>
      </c>
    </row>
    <row r="116" spans="1:6" x14ac:dyDescent="0.3">
      <c r="A116" t="s">
        <v>115</v>
      </c>
      <c r="B116" s="6">
        <v>500</v>
      </c>
      <c r="C116" s="10">
        <v>500</v>
      </c>
      <c r="D116" s="10">
        <v>41</v>
      </c>
      <c r="E116" s="13">
        <f>SUM(E113:E115)</f>
        <v>500</v>
      </c>
    </row>
    <row r="117" spans="1:6" x14ac:dyDescent="0.3">
      <c r="A117" t="s">
        <v>116</v>
      </c>
      <c r="B117" s="6"/>
      <c r="C117" s="8"/>
      <c r="D117" s="10"/>
      <c r="E117" s="13"/>
    </row>
    <row r="118" spans="1:6" x14ac:dyDescent="0.3">
      <c r="A118" t="s">
        <v>117</v>
      </c>
      <c r="B118" s="6"/>
      <c r="C118" s="8"/>
      <c r="D118" s="10"/>
      <c r="E118" s="13"/>
    </row>
    <row r="119" spans="1:6" x14ac:dyDescent="0.3">
      <c r="A119" t="s">
        <v>118</v>
      </c>
      <c r="B119" s="6">
        <v>1500</v>
      </c>
      <c r="C119" s="8"/>
      <c r="D119" s="10"/>
      <c r="E119" s="19">
        <v>0</v>
      </c>
      <c r="F119" t="s">
        <v>153</v>
      </c>
    </row>
    <row r="120" spans="1:6" x14ac:dyDescent="0.3">
      <c r="A120" t="s">
        <v>119</v>
      </c>
      <c r="B120" s="6">
        <v>150</v>
      </c>
      <c r="C120" s="8"/>
      <c r="D120" s="10"/>
      <c r="E120" s="19">
        <v>150</v>
      </c>
    </row>
    <row r="121" spans="1:6" x14ac:dyDescent="0.3">
      <c r="A121" t="s">
        <v>120</v>
      </c>
      <c r="B121" s="6">
        <v>1500</v>
      </c>
      <c r="C121" s="8"/>
      <c r="D121" s="10"/>
      <c r="E121" s="19">
        <v>3000</v>
      </c>
      <c r="F121" t="s">
        <v>154</v>
      </c>
    </row>
    <row r="122" spans="1:6" x14ac:dyDescent="0.3">
      <c r="A122" t="s">
        <v>121</v>
      </c>
      <c r="B122" s="6">
        <v>1000</v>
      </c>
      <c r="C122" s="8"/>
      <c r="D122" s="10"/>
      <c r="E122" s="19">
        <v>2000</v>
      </c>
    </row>
    <row r="123" spans="1:6" x14ac:dyDescent="0.3">
      <c r="A123" t="s">
        <v>122</v>
      </c>
      <c r="B123" s="6">
        <v>1000</v>
      </c>
      <c r="C123" s="8"/>
      <c r="D123" s="10"/>
      <c r="E123" s="19">
        <v>0</v>
      </c>
    </row>
    <row r="124" spans="1:6" x14ac:dyDescent="0.3">
      <c r="A124" t="s">
        <v>123</v>
      </c>
      <c r="B124" s="6">
        <v>0</v>
      </c>
      <c r="C124" s="8"/>
      <c r="D124" s="10"/>
      <c r="E124" s="19"/>
    </row>
    <row r="125" spans="1:6" x14ac:dyDescent="0.3">
      <c r="A125" t="s">
        <v>124</v>
      </c>
      <c r="B125" s="6">
        <v>5150</v>
      </c>
      <c r="C125" s="10">
        <v>5700</v>
      </c>
      <c r="D125" s="10">
        <v>4391</v>
      </c>
      <c r="E125" s="13">
        <f>SUM(E119:E124)</f>
        <v>5150</v>
      </c>
    </row>
    <row r="126" spans="1:6" x14ac:dyDescent="0.3">
      <c r="A126" t="s">
        <v>125</v>
      </c>
      <c r="B126" s="6"/>
      <c r="C126" s="8"/>
      <c r="D126" s="10"/>
      <c r="E126" s="13"/>
    </row>
    <row r="127" spans="1:6" x14ac:dyDescent="0.3">
      <c r="A127" t="s">
        <v>126</v>
      </c>
      <c r="B127" s="6">
        <v>31000</v>
      </c>
      <c r="C127" s="8"/>
      <c r="D127" s="10"/>
      <c r="E127" s="19">
        <v>30000</v>
      </c>
      <c r="F127" t="s">
        <v>162</v>
      </c>
    </row>
    <row r="128" spans="1:6" x14ac:dyDescent="0.3">
      <c r="A128" t="s">
        <v>127</v>
      </c>
      <c r="B128" s="6">
        <v>50</v>
      </c>
      <c r="C128" s="8"/>
      <c r="D128" s="10"/>
      <c r="E128" s="19">
        <v>50</v>
      </c>
    </row>
    <row r="129" spans="1:5" x14ac:dyDescent="0.3">
      <c r="A129" t="s">
        <v>128</v>
      </c>
      <c r="B129" s="6">
        <v>1500</v>
      </c>
      <c r="C129" s="8"/>
      <c r="D129" s="10"/>
      <c r="E129" s="19">
        <v>1500</v>
      </c>
    </row>
    <row r="130" spans="1:5" x14ac:dyDescent="0.3">
      <c r="A130" t="s">
        <v>129</v>
      </c>
      <c r="B130" s="6">
        <v>600</v>
      </c>
      <c r="C130" s="8"/>
      <c r="D130" s="10"/>
      <c r="E130" s="19">
        <v>600</v>
      </c>
    </row>
    <row r="131" spans="1:5" x14ac:dyDescent="0.3">
      <c r="A131" t="s">
        <v>130</v>
      </c>
      <c r="B131" s="6">
        <v>250</v>
      </c>
      <c r="C131" s="8"/>
      <c r="D131" s="10"/>
      <c r="E131" s="19">
        <v>250</v>
      </c>
    </row>
    <row r="132" spans="1:5" x14ac:dyDescent="0.3">
      <c r="A132" t="s">
        <v>131</v>
      </c>
      <c r="B132" s="6">
        <v>600</v>
      </c>
      <c r="C132" s="8"/>
      <c r="D132" s="10"/>
      <c r="E132" s="19">
        <v>600</v>
      </c>
    </row>
    <row r="133" spans="1:5" x14ac:dyDescent="0.3">
      <c r="A133" t="s">
        <v>132</v>
      </c>
      <c r="B133" s="6">
        <v>1000</v>
      </c>
      <c r="C133" s="8"/>
      <c r="D133" s="10"/>
      <c r="E133" s="19">
        <v>1000</v>
      </c>
    </row>
    <row r="134" spans="1:5" x14ac:dyDescent="0.3">
      <c r="A134" t="s">
        <v>133</v>
      </c>
      <c r="B134" s="6">
        <v>1500</v>
      </c>
      <c r="C134" s="8"/>
      <c r="D134" s="10"/>
      <c r="E134" s="19">
        <v>1500</v>
      </c>
    </row>
    <row r="135" spans="1:5" x14ac:dyDescent="0.3">
      <c r="A135" t="s">
        <v>134</v>
      </c>
      <c r="B135" s="6">
        <v>450</v>
      </c>
      <c r="C135" s="8"/>
      <c r="D135" s="10"/>
      <c r="E135" s="19">
        <v>450</v>
      </c>
    </row>
    <row r="136" spans="1:5" x14ac:dyDescent="0.3">
      <c r="A136" t="s">
        <v>135</v>
      </c>
      <c r="B136" s="6">
        <v>7000</v>
      </c>
      <c r="C136" s="8"/>
      <c r="D136" s="10"/>
      <c r="E136" s="19">
        <v>7500</v>
      </c>
    </row>
    <row r="137" spans="1:5" x14ac:dyDescent="0.3">
      <c r="A137" t="s">
        <v>136</v>
      </c>
      <c r="B137" s="6">
        <v>250</v>
      </c>
      <c r="C137" s="8"/>
      <c r="D137" s="10"/>
      <c r="E137" s="19">
        <v>300</v>
      </c>
    </row>
    <row r="138" spans="1:5" x14ac:dyDescent="0.3">
      <c r="A138" t="s">
        <v>137</v>
      </c>
      <c r="B138" s="6">
        <v>44200</v>
      </c>
      <c r="C138" s="8">
        <v>44200</v>
      </c>
      <c r="D138" s="10">
        <v>46127</v>
      </c>
      <c r="E138" s="13">
        <f>SUM(E127:E137)</f>
        <v>43750</v>
      </c>
    </row>
    <row r="139" spans="1:5" x14ac:dyDescent="0.3">
      <c r="A139" t="s">
        <v>138</v>
      </c>
      <c r="B139" s="6">
        <v>49350</v>
      </c>
      <c r="C139" s="10">
        <f>C125+C138</f>
        <v>49900</v>
      </c>
      <c r="D139" s="10">
        <v>50518</v>
      </c>
      <c r="E139" s="13">
        <f>E125+E138</f>
        <v>48900</v>
      </c>
    </row>
    <row r="140" spans="1:5" x14ac:dyDescent="0.3">
      <c r="A140" t="s">
        <v>139</v>
      </c>
      <c r="B140" s="6">
        <v>599789</v>
      </c>
      <c r="C140" s="7">
        <f>C139+C116+C111+C106+C98+C93+C88+C82+C76+C65</f>
        <v>595500</v>
      </c>
      <c r="D140" s="10">
        <v>588650</v>
      </c>
      <c r="E140" s="14">
        <f>E65+E76+E88+E93+E98+E106+E111+E116+E125+E138</f>
        <v>641352</v>
      </c>
    </row>
    <row r="141" spans="1:5" x14ac:dyDescent="0.3">
      <c r="A141" t="s">
        <v>140</v>
      </c>
      <c r="B141" s="26">
        <v>-14788</v>
      </c>
      <c r="D141" s="10">
        <v>38764</v>
      </c>
      <c r="E141" s="29">
        <f>E14-E140</f>
        <v>-63852</v>
      </c>
    </row>
    <row r="142" spans="1:5" x14ac:dyDescent="0.3">
      <c r="A142" t="s">
        <v>159</v>
      </c>
      <c r="D142" s="10">
        <v>19500</v>
      </c>
    </row>
    <row r="143" spans="1:5" x14ac:dyDescent="0.3">
      <c r="A143" t="s">
        <v>160</v>
      </c>
      <c r="D143" s="27">
        <v>19264</v>
      </c>
    </row>
    <row r="145" spans="1:4" x14ac:dyDescent="0.3">
      <c r="A145" t="s">
        <v>161</v>
      </c>
      <c r="D145" s="28">
        <v>34052</v>
      </c>
    </row>
  </sheetData>
  <sheetProtection selectLockedCells="1"/>
  <phoneticPr fontId="1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2026_Op_Bdgt_prep_V3</vt:lpstr>
      <vt:lpstr>'2026_Op_Bdgt_prep_V3'!Print_Titles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Snowden</dc:creator>
  <cp:lastModifiedBy>Kevin Snowden</cp:lastModifiedBy>
  <dcterms:created xsi:type="dcterms:W3CDTF">2025-09-18T19:30:54Z</dcterms:created>
  <dcterms:modified xsi:type="dcterms:W3CDTF">2026-01-26T18:53:42Z</dcterms:modified>
</cp:coreProperties>
</file>