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755"/>
  </bookViews>
  <sheets>
    <sheet name="2017 Budget Analysis" sheetId="1" r:id="rId1"/>
  </sheets>
  <calcPr calcId="145621"/>
</workbook>
</file>

<file path=xl/calcChain.xml><?xml version="1.0" encoding="utf-8"?>
<calcChain xmlns="http://schemas.openxmlformats.org/spreadsheetml/2006/main">
  <c r="E51" i="1" l="1"/>
  <c r="E35" i="1"/>
  <c r="E57" i="1"/>
  <c r="D57" i="1"/>
  <c r="C57" i="1"/>
  <c r="E42" i="1"/>
  <c r="D42" i="1"/>
  <c r="C42" i="1"/>
  <c r="E168" i="1"/>
  <c r="E157" i="1"/>
  <c r="E150" i="1"/>
  <c r="E145" i="1"/>
  <c r="E135" i="1"/>
  <c r="E131" i="1"/>
  <c r="E113" i="1"/>
  <c r="E110" i="1"/>
  <c r="E106" i="1"/>
  <c r="E101" i="1"/>
  <c r="E102" i="1" s="1"/>
  <c r="E93" i="1"/>
  <c r="E80" i="1"/>
  <c r="E75" i="1"/>
  <c r="E69" i="1"/>
  <c r="E136" i="1" l="1"/>
  <c r="E169" i="1"/>
  <c r="E58" i="1"/>
  <c r="E81" i="1" s="1"/>
  <c r="E25" i="1"/>
  <c r="E12" i="1"/>
  <c r="E82" i="1" l="1"/>
  <c r="E170" i="1" s="1"/>
  <c r="E172" i="1" s="1"/>
  <c r="D168" i="1"/>
  <c r="C168" i="1"/>
  <c r="D157" i="1"/>
  <c r="D169" i="1" s="1"/>
  <c r="C157" i="1"/>
  <c r="C169" i="1" s="1"/>
  <c r="D150" i="1"/>
  <c r="C150" i="1"/>
  <c r="D145" i="1"/>
  <c r="C145" i="1"/>
  <c r="D135" i="1"/>
  <c r="C135" i="1"/>
  <c r="D131" i="1"/>
  <c r="D136" i="1" s="1"/>
  <c r="C131" i="1"/>
  <c r="C136" i="1" s="1"/>
  <c r="D113" i="1"/>
  <c r="C113" i="1"/>
  <c r="D110" i="1"/>
  <c r="C110" i="1"/>
  <c r="D106" i="1"/>
  <c r="C106" i="1"/>
  <c r="D101" i="1"/>
  <c r="D102" i="1" s="1"/>
  <c r="C101" i="1"/>
  <c r="C102" i="1" s="1"/>
  <c r="D93" i="1"/>
  <c r="C93" i="1"/>
  <c r="D80" i="1"/>
  <c r="C80" i="1"/>
  <c r="D75" i="1"/>
  <c r="C75" i="1"/>
  <c r="D69" i="1"/>
  <c r="C69" i="1"/>
  <c r="D58" i="1"/>
  <c r="C58" i="1"/>
  <c r="D25" i="1"/>
  <c r="C25" i="1"/>
  <c r="D12" i="1"/>
  <c r="C12" i="1"/>
  <c r="D81" i="1" l="1"/>
  <c r="D82" i="1" s="1"/>
  <c r="D170" i="1" s="1"/>
  <c r="D172" i="1" s="1"/>
  <c r="C81" i="1"/>
  <c r="C82" i="1" s="1"/>
  <c r="C170" i="1" s="1"/>
  <c r="C172" i="1" s="1"/>
</calcChain>
</file>

<file path=xl/sharedStrings.xml><?xml version="1.0" encoding="utf-8"?>
<sst xmlns="http://schemas.openxmlformats.org/spreadsheetml/2006/main" count="327" uniqueCount="255">
  <si>
    <t/>
  </si>
  <si>
    <t>Accounts</t>
  </si>
  <si>
    <t xml:space="preserve">YTD Budget
(This Year)
</t>
  </si>
  <si>
    <t>Revenues</t>
  </si>
  <si>
    <t xml:space="preserve">   Contributions &amp; Revenue</t>
  </si>
  <si>
    <t xml:space="preserve">      Contributions</t>
  </si>
  <si>
    <t xml:space="preserve">               4100 - Support - Pledged</t>
  </si>
  <si>
    <t>$46,310.42</t>
  </si>
  <si>
    <t xml:space="preserve">               4105 - Support - Non-pledged</t>
  </si>
  <si>
    <t>$5,000.00</t>
  </si>
  <si>
    <t xml:space="preserve">               4110 - Support - Prior Year</t>
  </si>
  <si>
    <t>$0.00</t>
  </si>
  <si>
    <t xml:space="preserve">               4115 - Loose Plate Offering</t>
  </si>
  <si>
    <t xml:space="preserve">        Total Contributions</t>
  </si>
  <si>
    <t>$51,310.42</t>
  </si>
  <si>
    <t>Expenses</t>
  </si>
  <si>
    <t xml:space="preserve">   Administration/Personnel</t>
  </si>
  <si>
    <t xml:space="preserve">      Office</t>
  </si>
  <si>
    <t xml:space="preserve">               6120 - Computer Expenses</t>
  </si>
  <si>
    <t>$416.67</t>
  </si>
  <si>
    <t xml:space="preserve">               6130 - General &amp; Administrative</t>
  </si>
  <si>
    <t>$75.00</t>
  </si>
  <si>
    <t xml:space="preserve">               6140 - Office Supplies</t>
  </si>
  <si>
    <t>$366.67</t>
  </si>
  <si>
    <t xml:space="preserve">               6145 - Postage</t>
  </si>
  <si>
    <t>$229.17</t>
  </si>
  <si>
    <t xml:space="preserve">               6149 - Stationery</t>
  </si>
  <si>
    <t>$125.00</t>
  </si>
  <si>
    <t xml:space="preserve">               6155 - Telephone</t>
  </si>
  <si>
    <t>$283.33</t>
  </si>
  <si>
    <t xml:space="preserve">               6165 - Copier Maint/Expenses</t>
  </si>
  <si>
    <t>$750.00</t>
  </si>
  <si>
    <t xml:space="preserve">               6199 - Accounting Errors</t>
  </si>
  <si>
    <t xml:space="preserve">        Total Office</t>
  </si>
  <si>
    <t>$2,245.84</t>
  </si>
  <si>
    <t xml:space="preserve">      Personnel</t>
  </si>
  <si>
    <t xml:space="preserve">         Pastoral Staff</t>
  </si>
  <si>
    <t xml:space="preserve">            Head of Staff</t>
  </si>
  <si>
    <t xml:space="preserve">               5900 - Sr Pastor Compensation</t>
  </si>
  <si>
    <t>$4,333.33</t>
  </si>
  <si>
    <t>$141.67</t>
  </si>
  <si>
    <t xml:space="preserve">               5910 - Sr Pastor Pension/Ins</t>
  </si>
  <si>
    <t>$2,585.42</t>
  </si>
  <si>
    <t xml:space="preserve">               5915 - Sr Pastor Profess Expense</t>
  </si>
  <si>
    <t>$83.33</t>
  </si>
  <si>
    <t xml:space="preserve">               5920 - Sr Pastor Discretionary</t>
  </si>
  <si>
    <t xml:space="preserve">               5925 - Sr Pastor Housing</t>
  </si>
  <si>
    <t>$2,750.00</t>
  </si>
  <si>
    <t xml:space="preserve">               5930 - Sr Pastor Car Allowance</t>
  </si>
  <si>
    <t>$333.33</t>
  </si>
  <si>
    <t xml:space="preserve">               5940 - Sr Pastor Cell Phone Allowance</t>
  </si>
  <si>
    <t>$100.00</t>
  </si>
  <si>
    <t xml:space="preserve">               5941 - Sr Pastor Soc. Sec. Suppl.</t>
  </si>
  <si>
    <t>$541.17</t>
  </si>
  <si>
    <t xml:space="preserve">              Total Head of Staff</t>
  </si>
  <si>
    <t>$10,951.58</t>
  </si>
  <si>
    <t xml:space="preserve">            Associate Pastor</t>
  </si>
  <si>
    <t xml:space="preserve">               5946 - Annual Cash Salary</t>
  </si>
  <si>
    <t>$2,500.00</t>
  </si>
  <si>
    <t xml:space="preserve">               5950 - Study Leave Allowance</t>
  </si>
  <si>
    <t xml:space="preserve">               5955 - Board of  Pension Dues</t>
  </si>
  <si>
    <t>$1,596.88</t>
  </si>
  <si>
    <t xml:space="preserve">               5960 - Med Supplement Voucher</t>
  </si>
  <si>
    <t>$208.33</t>
  </si>
  <si>
    <t xml:space="preserve">               5965 - Assoc Pastor Discretionary</t>
  </si>
  <si>
    <t xml:space="preserve">               5971 - Housing and Utility</t>
  </si>
  <si>
    <t>$1,666.67</t>
  </si>
  <si>
    <t xml:space="preserve">               5975 - Auto Allowance</t>
  </si>
  <si>
    <t>$625.00</t>
  </si>
  <si>
    <t xml:space="preserve">               6160 - Telephone - Cellular Allowance</t>
  </si>
  <si>
    <t xml:space="preserve">              Total Associate Pastor</t>
  </si>
  <si>
    <t>$6,921.88</t>
  </si>
  <si>
    <t xml:space="preserve">           Total Pastoral Staff</t>
  </si>
  <si>
    <t>$17,873.46</t>
  </si>
  <si>
    <t xml:space="preserve">         Program Staff</t>
  </si>
  <si>
    <t xml:space="preserve">               5179 - Professional Development -Music</t>
  </si>
  <si>
    <t>$166.67</t>
  </si>
  <si>
    <t xml:space="preserve">               5180 - Professional Memberships</t>
  </si>
  <si>
    <t>$22.50</t>
  </si>
  <si>
    <t xml:space="preserve">               6024 - Assoc. Music Dir. Compens</t>
  </si>
  <si>
    <t>$1,358.33</t>
  </si>
  <si>
    <t xml:space="preserve">               6025 - Music Director Compens</t>
  </si>
  <si>
    <t>$2,075.00</t>
  </si>
  <si>
    <t xml:space="preserve">               6035 - Organist Compensation</t>
  </si>
  <si>
    <t>$1,591.67</t>
  </si>
  <si>
    <t xml:space="preserve">               6040 - Subst Organist Compens</t>
  </si>
  <si>
    <t>$12.50</t>
  </si>
  <si>
    <t xml:space="preserve">               6063 - Family Coordinator</t>
  </si>
  <si>
    <t xml:space="preserve">           Total Program Staff</t>
  </si>
  <si>
    <t>$7,726.67</t>
  </si>
  <si>
    <t xml:space="preserve">         Support Staff</t>
  </si>
  <si>
    <t xml:space="preserve">               6020 - Ch. Secretary</t>
  </si>
  <si>
    <t>$2,200.00</t>
  </si>
  <si>
    <t xml:space="preserve">               6041 - Bookkeeper</t>
  </si>
  <si>
    <t>$1,050.00</t>
  </si>
  <si>
    <t xml:space="preserve">               6055 - Nursery Staff</t>
  </si>
  <si>
    <t>$562.50</t>
  </si>
  <si>
    <t xml:space="preserve">               6080 - Support Staff Training</t>
  </si>
  <si>
    <t>$8.33</t>
  </si>
  <si>
    <t xml:space="preserve">           Total Support Staff</t>
  </si>
  <si>
    <t>$3,820.83</t>
  </si>
  <si>
    <t xml:space="preserve">         General Personnel</t>
  </si>
  <si>
    <t xml:space="preserve">               5209 - Background Checks</t>
  </si>
  <si>
    <t>$33.33</t>
  </si>
  <si>
    <t xml:space="preserve">               6060 - Payroll Taxes</t>
  </si>
  <si>
    <t>$833.33</t>
  </si>
  <si>
    <t xml:space="preserve">               6131 - Payroll expenses</t>
  </si>
  <si>
    <t>$341.67</t>
  </si>
  <si>
    <t xml:space="preserve">           Total General Personnel</t>
  </si>
  <si>
    <t>$1,208.33</t>
  </si>
  <si>
    <t xml:space="preserve">        Total Personnel</t>
  </si>
  <si>
    <t>$30,629.29</t>
  </si>
  <si>
    <t xml:space="preserve">     Total Administration/Personnel</t>
  </si>
  <si>
    <t>$32,875.13</t>
  </si>
  <si>
    <t xml:space="preserve">   Campus Management</t>
  </si>
  <si>
    <t xml:space="preserve">               6045 - Janitorial Services</t>
  </si>
  <si>
    <t>$1,500.00</t>
  </si>
  <si>
    <t xml:space="preserve">               6215 - Fire Alarm</t>
  </si>
  <si>
    <t xml:space="preserve">               6220 - Paper Supplies</t>
  </si>
  <si>
    <t xml:space="preserve">               6225 - Repairs and Maintenance</t>
  </si>
  <si>
    <t>$1,458.33</t>
  </si>
  <si>
    <t xml:space="preserve">               6230 - Lawn Maintenance</t>
  </si>
  <si>
    <t>$500.00</t>
  </si>
  <si>
    <t xml:space="preserve">               6240 - Util - Electricity</t>
  </si>
  <si>
    <t>$2,508.33</t>
  </si>
  <si>
    <t xml:space="preserve">               6245 - Util - Gas</t>
  </si>
  <si>
    <t>$54.17</t>
  </si>
  <si>
    <t xml:space="preserve">               6250 - Util - Trash</t>
  </si>
  <si>
    <t>$91.67</t>
  </si>
  <si>
    <t xml:space="preserve">               6255 - Util - Water</t>
  </si>
  <si>
    <t>$158.33</t>
  </si>
  <si>
    <t xml:space="preserve">     Total Campus Management</t>
  </si>
  <si>
    <t>$6,562.50</t>
  </si>
  <si>
    <t xml:space="preserve">   Care</t>
  </si>
  <si>
    <t xml:space="preserve">      Deacons</t>
  </si>
  <si>
    <t xml:space="preserve">               5505 - Deacon Supplies</t>
  </si>
  <si>
    <t>$25.00</t>
  </si>
  <si>
    <t xml:space="preserve">               5515 - Memorial Receptions</t>
  </si>
  <si>
    <t>$10.42</t>
  </si>
  <si>
    <t xml:space="preserve">               5525 - Pastoral Care Discretionary Fund</t>
  </si>
  <si>
    <t xml:space="preserve">        Total Deacons</t>
  </si>
  <si>
    <t>$45.84</t>
  </si>
  <si>
    <t xml:space="preserve">     Total Care</t>
  </si>
  <si>
    <t xml:space="preserve">   Communications</t>
  </si>
  <si>
    <t xml:space="preserve">               5332 - Newspaper Advertising</t>
  </si>
  <si>
    <t>$183.33</t>
  </si>
  <si>
    <t xml:space="preserve">     Total Communications</t>
  </si>
  <si>
    <t xml:space="preserve">   Fellowship</t>
  </si>
  <si>
    <t xml:space="preserve">               5300 - Kitchen  and Fellowship Supplies</t>
  </si>
  <si>
    <t xml:space="preserve">               5320 - Fellowship Events</t>
  </si>
  <si>
    <t>$29.17</t>
  </si>
  <si>
    <t xml:space="preserve">     Total Fellowship</t>
  </si>
  <si>
    <t>$112.50</t>
  </si>
  <si>
    <t xml:space="preserve">   Mission</t>
  </si>
  <si>
    <t xml:space="preserve">               5700 - WPC Missions</t>
  </si>
  <si>
    <t>$1,833.33</t>
  </si>
  <si>
    <t xml:space="preserve">     Total Mission</t>
  </si>
  <si>
    <t xml:space="preserve">   Nurture</t>
  </si>
  <si>
    <t xml:space="preserve">      Family Ministry</t>
  </si>
  <si>
    <t xml:space="preserve">               5201 -  Bibles</t>
  </si>
  <si>
    <t xml:space="preserve">               5205 - Children's  Supplies</t>
  </si>
  <si>
    <t>$66.67</t>
  </si>
  <si>
    <t xml:space="preserve">               5220 -  Music Ministry</t>
  </si>
  <si>
    <t xml:space="preserve">               5225 - Children's Curriculum</t>
  </si>
  <si>
    <t>$62.50</t>
  </si>
  <si>
    <t xml:space="preserve">               5250 - Children Special Events</t>
  </si>
  <si>
    <t>$16.67</t>
  </si>
  <si>
    <t xml:space="preserve">               5257 - Youth Special Events</t>
  </si>
  <si>
    <t xml:space="preserve">               5258 - Youth CE Supplies</t>
  </si>
  <si>
    <t>$41.67</t>
  </si>
  <si>
    <t xml:space="preserve">               5265 - Youth Curriculum</t>
  </si>
  <si>
    <t xml:space="preserve">               5266 - College Ministry</t>
  </si>
  <si>
    <t xml:space="preserve">               5270 - Sr. High Mission Trip</t>
  </si>
  <si>
    <t>$150.00</t>
  </si>
  <si>
    <t xml:space="preserve">               5271 - Jr. High Mission Trip</t>
  </si>
  <si>
    <t xml:space="preserve">               5272 - Sr. High Conferences</t>
  </si>
  <si>
    <t xml:space="preserve">               5273 - Jr. High Conferences</t>
  </si>
  <si>
    <t xml:space="preserve">        Total Family Ministry</t>
  </si>
  <si>
    <t>$545.84</t>
  </si>
  <si>
    <t xml:space="preserve">               5255 - Youth Mission</t>
  </si>
  <si>
    <t xml:space="preserve">      Adult Ministry</t>
  </si>
  <si>
    <t xml:space="preserve">               5200 - Adult Education</t>
  </si>
  <si>
    <t xml:space="preserve">               5280 - Adult Curriculum</t>
  </si>
  <si>
    <t xml:space="preserve">        Total Adult Ministry</t>
  </si>
  <si>
    <t xml:space="preserve">     Total Nurture</t>
  </si>
  <si>
    <t>$712.51</t>
  </si>
  <si>
    <t xml:space="preserve">   Stewardship</t>
  </si>
  <si>
    <t xml:space="preserve">               6109 - Presbytery per capita</t>
  </si>
  <si>
    <t>$291.67</t>
  </si>
  <si>
    <t xml:space="preserve">               6110 - Bank Charges</t>
  </si>
  <si>
    <t xml:space="preserve">               6115 - Interest - Mortgage</t>
  </si>
  <si>
    <t>$1,272.92</t>
  </si>
  <si>
    <t xml:space="preserve">               6135 - Insurance</t>
  </si>
  <si>
    <t>$5,166.67</t>
  </si>
  <si>
    <t xml:space="preserve">               6285 - Roof Loan Payback</t>
  </si>
  <si>
    <t>$800.00</t>
  </si>
  <si>
    <t xml:space="preserve">               6290 - Mortgage Principal</t>
  </si>
  <si>
    <t>$3,079.61</t>
  </si>
  <si>
    <t xml:space="preserve">     Total Stewardship</t>
  </si>
  <si>
    <t>$10,735.87</t>
  </si>
  <si>
    <t xml:space="preserve">   Welcoming</t>
  </si>
  <si>
    <t xml:space="preserve">               5326 - Connecting</t>
  </si>
  <si>
    <t xml:space="preserve">               5328 - Engaging</t>
  </si>
  <si>
    <t xml:space="preserve">               5331 - Hosting</t>
  </si>
  <si>
    <t xml:space="preserve">   Worship and Music</t>
  </si>
  <si>
    <t xml:space="preserve">      Worship</t>
  </si>
  <si>
    <t xml:space="preserve">               5108 - Honoraia for Pastors (2)</t>
  </si>
  <si>
    <t xml:space="preserve">               5109 - Audio-Visual Maintenance</t>
  </si>
  <si>
    <t xml:space="preserve">               5185 - Worship Supplies-General</t>
  </si>
  <si>
    <t>$20.83</t>
  </si>
  <si>
    <t xml:space="preserve">               5190 - Worship Supply-Communion</t>
  </si>
  <si>
    <t xml:space="preserve">        Total Worship</t>
  </si>
  <si>
    <t>$154.16</t>
  </si>
  <si>
    <t xml:space="preserve">      Music</t>
  </si>
  <si>
    <t xml:space="preserve">               5130 - Handbell Repair/Pads</t>
  </si>
  <si>
    <t xml:space="preserve">               5135 - Licensing</t>
  </si>
  <si>
    <t xml:space="preserve">               5140 - Music - Choirs/Voice</t>
  </si>
  <si>
    <t>$14.58</t>
  </si>
  <si>
    <t xml:space="preserve">               5145 - Music - Handbells</t>
  </si>
  <si>
    <t xml:space="preserve">               5147 - Music-Instrumental</t>
  </si>
  <si>
    <t xml:space="preserve">               5170 - Organ Tuning</t>
  </si>
  <si>
    <t xml:space="preserve">               5175 - Piano Tuning</t>
  </si>
  <si>
    <t xml:space="preserve">               5182 - Special Service Musicians</t>
  </si>
  <si>
    <t>$145.83</t>
  </si>
  <si>
    <t xml:space="preserve">        Total Music</t>
  </si>
  <si>
    <t>$318.74</t>
  </si>
  <si>
    <t xml:space="preserve">     Total Worship and Music</t>
  </si>
  <si>
    <t>$472.90</t>
  </si>
  <si>
    <t xml:space="preserve">  Total Expenses</t>
  </si>
  <si>
    <t>$53,575.58</t>
  </si>
  <si>
    <t>Net Total</t>
  </si>
  <si>
    <t>($2,265.16)</t>
  </si>
  <si>
    <t>2016 Budget</t>
  </si>
  <si>
    <t>2016 Actual</t>
  </si>
  <si>
    <t xml:space="preserve">               6008 - Youth Ministry Coordinator</t>
  </si>
  <si>
    <t xml:space="preserve">               6016 - Director of Children's Ministry</t>
  </si>
  <si>
    <t xml:space="preserve">               5510 - Deacon Training</t>
  </si>
  <si>
    <t xml:space="preserve">               5526 - Powerful Tools Ministry</t>
  </si>
  <si>
    <t xml:space="preserve">               5329 - Newsletter</t>
  </si>
  <si>
    <t xml:space="preserve">               5260 - Vacation Bible School</t>
  </si>
  <si>
    <t xml:space="preserve">               6295 - Capital Improvement Reserve</t>
  </si>
  <si>
    <t xml:space="preserve">      Total Welcoming</t>
  </si>
  <si>
    <r>
      <t xml:space="preserve">               </t>
    </r>
    <r>
      <rPr>
        <sz val="9"/>
        <color indexed="8"/>
        <rFont val="Arial"/>
        <family val="2"/>
      </rPr>
      <t>5116 - Choir Support Scholarships</t>
    </r>
  </si>
  <si>
    <t>2017 Prelim. Budget</t>
  </si>
  <si>
    <t xml:space="preserve">               5903 - Sr Pastor Remaining SLA 2015</t>
  </si>
  <si>
    <t xml:space="preserve">               5904 - Sr Pastor Remaining SLA 2016</t>
  </si>
  <si>
    <t xml:space="preserve">               5905 - Sr Pastor Study Leave Allowance</t>
  </si>
  <si>
    <t xml:space="preserve">               5949 - Remaining SLA 2016</t>
  </si>
  <si>
    <t xml:space="preserve">               5948 - Remaining SLA 2015</t>
  </si>
  <si>
    <t xml:space="preserve">               5947 - Remaining SLA 2014</t>
  </si>
  <si>
    <t xml:space="preserve">               5911 - Sr Pastor Opt Life Ins</t>
  </si>
  <si>
    <t xml:space="preserve">               5912 - Sr Pastor Opt Dental Ins</t>
  </si>
  <si>
    <t xml:space="preserve">               5956 - Opt Life Ins</t>
  </si>
  <si>
    <t xml:space="preserve">               5957 - Opt Dental Ins</t>
  </si>
  <si>
    <t>Date : 02/24/2017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</si>
</sst>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indexed="8"/>
      <name val="Arial"/>
    </font>
    <font>
      <sz val="9"/>
      <color indexed="8"/>
      <name val="Arial"/>
    </font>
    <font>
      <b/>
      <sz val="9"/>
      <color indexed="8"/>
      <name val="Arial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Fill="1" applyAlignment="1" applyProtection="1">
      <alignment horizontal="left" vertical="top"/>
      <protection locked="0"/>
    </xf>
    <xf numFmtId="0" fontId="2" fillId="0" borderId="0" xfId="0" applyFont="1" applyFill="1" applyAlignment="1" applyProtection="1">
      <alignment horizontal="left" vertical="top"/>
      <protection locked="0"/>
    </xf>
    <xf numFmtId="0" fontId="2" fillId="0" borderId="0" xfId="0" applyFont="1" applyFill="1" applyAlignment="1" applyProtection="1">
      <alignment horizontal="center" vertical="top" wrapText="1"/>
      <protection locked="0"/>
    </xf>
    <xf numFmtId="0" fontId="1" fillId="0" borderId="0" xfId="0" applyFont="1" applyFill="1" applyAlignment="1" applyProtection="1">
      <alignment horizontal="right" vertical="top"/>
      <protection locked="0"/>
    </xf>
    <xf numFmtId="0" fontId="2" fillId="0" borderId="0" xfId="0" applyFont="1" applyFill="1" applyAlignment="1" applyProtection="1">
      <alignment horizontal="right" vertical="top"/>
      <protection locked="0"/>
    </xf>
    <xf numFmtId="0" fontId="0" fillId="0" borderId="0" xfId="0" applyAlignment="1">
      <alignment horizontal="center" wrapText="1"/>
    </xf>
    <xf numFmtId="38" fontId="0" fillId="0" borderId="0" xfId="0" applyNumberFormat="1"/>
    <xf numFmtId="38" fontId="3" fillId="0" borderId="0" xfId="0" applyNumberFormat="1" applyFont="1" applyFill="1" applyAlignment="1" applyProtection="1">
      <alignment horizontal="center" vertical="top" wrapText="1"/>
      <protection locked="0"/>
    </xf>
    <xf numFmtId="38" fontId="3" fillId="0" borderId="0" xfId="0" applyNumberFormat="1" applyFont="1" applyAlignment="1">
      <alignment horizontal="center" wrapText="1"/>
    </xf>
    <xf numFmtId="38" fontId="1" fillId="0" borderId="0" xfId="0" applyNumberFormat="1" applyFont="1" applyFill="1" applyAlignment="1" applyProtection="1">
      <alignment horizontal="right" vertical="top"/>
      <protection locked="0"/>
    </xf>
    <xf numFmtId="38" fontId="3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0" applyFont="1" applyFill="1" applyAlignment="1" applyProtection="1">
      <alignment horizontal="left" vertical="top"/>
      <protection locked="0"/>
    </xf>
    <xf numFmtId="0" fontId="3" fillId="0" borderId="0" xfId="0" applyFont="1" applyFill="1" applyAlignment="1" applyProtection="1">
      <alignment horizontal="left" vertical="top"/>
      <protection locked="0"/>
    </xf>
    <xf numFmtId="0" fontId="3" fillId="0" borderId="0" xfId="0" applyFont="1" applyFill="1" applyAlignment="1" applyProtection="1">
      <alignment horizontal="right" vertical="top"/>
      <protection locked="0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2"/>
  <sheetViews>
    <sheetView tabSelected="1" workbookViewId="0"/>
  </sheetViews>
  <sheetFormatPr defaultRowHeight="12.75" x14ac:dyDescent="0.2"/>
  <cols>
    <col min="1" max="1" width="39.85546875" customWidth="1"/>
    <col min="2" max="2" width="11.7109375" hidden="1" customWidth="1"/>
    <col min="3" max="4" width="11.7109375" style="7" customWidth="1"/>
    <col min="5" max="5" width="12" style="7" customWidth="1"/>
  </cols>
  <sheetData>
    <row r="1" spans="1:5" x14ac:dyDescent="0.2">
      <c r="A1" s="1" t="s">
        <v>254</v>
      </c>
    </row>
    <row r="2" spans="1:5" x14ac:dyDescent="0.2">
      <c r="A2" s="1"/>
    </row>
    <row r="3" spans="1:5" x14ac:dyDescent="0.2">
      <c r="A3" s="2" t="s">
        <v>0</v>
      </c>
    </row>
    <row r="4" spans="1:5" s="6" customFormat="1" ht="24" customHeight="1" x14ac:dyDescent="0.2">
      <c r="A4" s="3" t="s">
        <v>1</v>
      </c>
      <c r="B4" s="3" t="s">
        <v>2</v>
      </c>
      <c r="C4" s="8" t="s">
        <v>232</v>
      </c>
      <c r="D4" s="8" t="s">
        <v>233</v>
      </c>
      <c r="E4" s="9" t="s">
        <v>243</v>
      </c>
    </row>
    <row r="5" spans="1:5" x14ac:dyDescent="0.2">
      <c r="A5" s="2" t="s">
        <v>3</v>
      </c>
      <c r="B5" s="4" t="s">
        <v>0</v>
      </c>
      <c r="C5" s="10"/>
      <c r="D5" s="10"/>
    </row>
    <row r="6" spans="1:5" x14ac:dyDescent="0.2">
      <c r="A6" s="2" t="s">
        <v>4</v>
      </c>
      <c r="B6" s="4" t="s">
        <v>0</v>
      </c>
      <c r="C6" s="10"/>
      <c r="D6" s="10"/>
    </row>
    <row r="7" spans="1:5" x14ac:dyDescent="0.2">
      <c r="A7" s="2" t="s">
        <v>5</v>
      </c>
      <c r="B7" s="4" t="s">
        <v>0</v>
      </c>
      <c r="C7" s="10"/>
      <c r="D7" s="10"/>
    </row>
    <row r="8" spans="1:5" x14ac:dyDescent="0.2">
      <c r="A8" s="1" t="s">
        <v>6</v>
      </c>
      <c r="B8" s="4" t="s">
        <v>7</v>
      </c>
      <c r="C8" s="10">
        <v>548528</v>
      </c>
      <c r="D8" s="10">
        <v>572165</v>
      </c>
      <c r="E8" s="7">
        <v>555725</v>
      </c>
    </row>
    <row r="9" spans="1:5" x14ac:dyDescent="0.2">
      <c r="A9" s="1" t="s">
        <v>8</v>
      </c>
      <c r="B9" s="4" t="s">
        <v>9</v>
      </c>
      <c r="C9" s="10">
        <v>111123</v>
      </c>
      <c r="D9" s="10">
        <v>91360</v>
      </c>
      <c r="E9" s="7">
        <v>78275</v>
      </c>
    </row>
    <row r="10" spans="1:5" x14ac:dyDescent="0.2">
      <c r="A10" s="1" t="s">
        <v>10</v>
      </c>
      <c r="B10" s="4" t="s">
        <v>11</v>
      </c>
      <c r="C10" s="10">
        <v>0</v>
      </c>
      <c r="D10" s="10">
        <v>0</v>
      </c>
    </row>
    <row r="11" spans="1:5" x14ac:dyDescent="0.2">
      <c r="A11" s="1" t="s">
        <v>12</v>
      </c>
      <c r="B11" s="4" t="s">
        <v>11</v>
      </c>
      <c r="C11" s="10">
        <v>1000</v>
      </c>
      <c r="D11" s="10">
        <v>1865</v>
      </c>
    </row>
    <row r="12" spans="1:5" x14ac:dyDescent="0.2">
      <c r="A12" s="2" t="s">
        <v>13</v>
      </c>
      <c r="B12" s="4" t="s">
        <v>14</v>
      </c>
      <c r="C12" s="11">
        <f>SUM(C8:C11)</f>
        <v>660651</v>
      </c>
      <c r="D12" s="11">
        <f>SUM(D8:D11)</f>
        <v>665390</v>
      </c>
      <c r="E12" s="11">
        <f>SUM(E8:E11)</f>
        <v>634000</v>
      </c>
    </row>
    <row r="13" spans="1:5" x14ac:dyDescent="0.2">
      <c r="A13" s="2"/>
      <c r="B13" s="4"/>
      <c r="C13" s="10"/>
      <c r="D13" s="10"/>
    </row>
    <row r="14" spans="1:5" x14ac:dyDescent="0.2">
      <c r="A14" s="2" t="s">
        <v>15</v>
      </c>
      <c r="B14" s="4" t="s">
        <v>0</v>
      </c>
      <c r="C14" s="10"/>
      <c r="D14" s="10"/>
    </row>
    <row r="15" spans="1:5" x14ac:dyDescent="0.2">
      <c r="A15" s="2" t="s">
        <v>16</v>
      </c>
      <c r="B15" s="4" t="s">
        <v>0</v>
      </c>
      <c r="C15" s="10"/>
      <c r="D15" s="10"/>
    </row>
    <row r="16" spans="1:5" x14ac:dyDescent="0.2">
      <c r="A16" s="2" t="s">
        <v>17</v>
      </c>
      <c r="B16" s="4" t="s">
        <v>0</v>
      </c>
      <c r="C16" s="10"/>
      <c r="D16" s="10"/>
    </row>
    <row r="17" spans="1:5" x14ac:dyDescent="0.2">
      <c r="A17" s="1" t="s">
        <v>18</v>
      </c>
      <c r="B17" s="4" t="s">
        <v>19</v>
      </c>
      <c r="C17" s="10">
        <v>5000</v>
      </c>
      <c r="D17" s="10">
        <v>5036</v>
      </c>
      <c r="E17" s="7">
        <v>3302</v>
      </c>
    </row>
    <row r="18" spans="1:5" x14ac:dyDescent="0.2">
      <c r="A18" s="1" t="s">
        <v>20</v>
      </c>
      <c r="B18" s="4" t="s">
        <v>21</v>
      </c>
      <c r="C18" s="10">
        <v>1200</v>
      </c>
      <c r="D18" s="10">
        <v>907</v>
      </c>
      <c r="E18" s="7">
        <v>900</v>
      </c>
    </row>
    <row r="19" spans="1:5" x14ac:dyDescent="0.2">
      <c r="A19" s="1" t="s">
        <v>22</v>
      </c>
      <c r="B19" s="4" t="s">
        <v>23</v>
      </c>
      <c r="C19" s="10">
        <v>4400</v>
      </c>
      <c r="D19" s="10">
        <v>4771</v>
      </c>
      <c r="E19" s="7">
        <v>4000</v>
      </c>
    </row>
    <row r="20" spans="1:5" x14ac:dyDescent="0.2">
      <c r="A20" s="1" t="s">
        <v>24</v>
      </c>
      <c r="B20" s="4" t="s">
        <v>25</v>
      </c>
      <c r="C20" s="10">
        <v>3000</v>
      </c>
      <c r="D20" s="10">
        <v>2719</v>
      </c>
      <c r="E20" s="7">
        <v>2700</v>
      </c>
    </row>
    <row r="21" spans="1:5" x14ac:dyDescent="0.2">
      <c r="A21" s="1" t="s">
        <v>26</v>
      </c>
      <c r="B21" s="4" t="s">
        <v>27</v>
      </c>
      <c r="C21" s="10">
        <v>1600</v>
      </c>
      <c r="D21" s="10">
        <v>1446</v>
      </c>
      <c r="E21" s="7">
        <v>1450</v>
      </c>
    </row>
    <row r="22" spans="1:5" x14ac:dyDescent="0.2">
      <c r="A22" s="1" t="s">
        <v>28</v>
      </c>
      <c r="B22" s="4" t="s">
        <v>29</v>
      </c>
      <c r="C22" s="10">
        <v>3400</v>
      </c>
      <c r="D22" s="10">
        <v>3623</v>
      </c>
      <c r="E22" s="7">
        <v>2000</v>
      </c>
    </row>
    <row r="23" spans="1:5" x14ac:dyDescent="0.2">
      <c r="A23" s="1" t="s">
        <v>30</v>
      </c>
      <c r="B23" s="4" t="s">
        <v>31</v>
      </c>
      <c r="C23" s="10">
        <v>9000</v>
      </c>
      <c r="D23" s="10">
        <v>12649</v>
      </c>
      <c r="E23" s="7">
        <v>9000</v>
      </c>
    </row>
    <row r="24" spans="1:5" x14ac:dyDescent="0.2">
      <c r="A24" s="1" t="s">
        <v>32</v>
      </c>
      <c r="B24" s="4" t="s">
        <v>11</v>
      </c>
      <c r="C24" s="10">
        <v>0</v>
      </c>
      <c r="D24" s="10">
        <v>0</v>
      </c>
    </row>
    <row r="25" spans="1:5" x14ac:dyDescent="0.2">
      <c r="A25" s="2" t="s">
        <v>33</v>
      </c>
      <c r="B25" s="4" t="s">
        <v>34</v>
      </c>
      <c r="C25" s="11">
        <f>SUM(C17:C24)</f>
        <v>27600</v>
      </c>
      <c r="D25" s="11">
        <f>SUM(D17:D24)</f>
        <v>31151</v>
      </c>
      <c r="E25" s="11">
        <f>SUM(E17:E24)</f>
        <v>23352</v>
      </c>
    </row>
    <row r="26" spans="1:5" x14ac:dyDescent="0.2">
      <c r="A26" s="2" t="s">
        <v>35</v>
      </c>
      <c r="B26" s="4" t="s">
        <v>0</v>
      </c>
      <c r="C26" s="10"/>
      <c r="D26" s="10"/>
    </row>
    <row r="27" spans="1:5" x14ac:dyDescent="0.2">
      <c r="A27" s="2" t="s">
        <v>36</v>
      </c>
      <c r="B27" s="4" t="s">
        <v>0</v>
      </c>
      <c r="C27" s="10"/>
      <c r="D27" s="10"/>
    </row>
    <row r="28" spans="1:5" x14ac:dyDescent="0.2">
      <c r="A28" s="2" t="s">
        <v>37</v>
      </c>
      <c r="B28" s="4" t="s">
        <v>0</v>
      </c>
      <c r="C28" s="10"/>
      <c r="D28" s="10"/>
    </row>
    <row r="29" spans="1:5" x14ac:dyDescent="0.2">
      <c r="A29" s="1" t="s">
        <v>38</v>
      </c>
      <c r="B29" s="4" t="s">
        <v>39</v>
      </c>
      <c r="C29" s="10">
        <v>60000</v>
      </c>
      <c r="D29" s="10">
        <v>59333</v>
      </c>
      <c r="E29" s="7">
        <v>52000</v>
      </c>
    </row>
    <row r="30" spans="1:5" x14ac:dyDescent="0.2">
      <c r="A30" s="1" t="s">
        <v>244</v>
      </c>
      <c r="B30" s="4" t="s">
        <v>40</v>
      </c>
      <c r="C30" s="10">
        <v>0</v>
      </c>
      <c r="D30" s="10">
        <v>0</v>
      </c>
      <c r="E30" s="7">
        <v>55.16</v>
      </c>
    </row>
    <row r="31" spans="1:5" x14ac:dyDescent="0.2">
      <c r="A31" s="1" t="s">
        <v>245</v>
      </c>
      <c r="B31" s="4" t="s">
        <v>40</v>
      </c>
      <c r="C31" s="10">
        <v>0</v>
      </c>
      <c r="D31" s="10">
        <v>0</v>
      </c>
      <c r="E31" s="7">
        <v>152.81</v>
      </c>
    </row>
    <row r="32" spans="1:5" x14ac:dyDescent="0.2">
      <c r="A32" s="1" t="s">
        <v>246</v>
      </c>
      <c r="B32" s="4" t="s">
        <v>40</v>
      </c>
      <c r="C32" s="10">
        <v>1700</v>
      </c>
      <c r="D32" s="10">
        <v>1700</v>
      </c>
      <c r="E32" s="7">
        <v>1700</v>
      </c>
    </row>
    <row r="33" spans="1:5" x14ac:dyDescent="0.2">
      <c r="A33" s="1" t="s">
        <v>41</v>
      </c>
      <c r="B33" s="4" t="s">
        <v>42</v>
      </c>
      <c r="C33" s="10">
        <v>31025</v>
      </c>
      <c r="D33" s="10">
        <v>32573</v>
      </c>
      <c r="E33" s="7">
        <v>31025</v>
      </c>
    </row>
    <row r="34" spans="1:5" x14ac:dyDescent="0.2">
      <c r="A34" s="1" t="s">
        <v>250</v>
      </c>
      <c r="B34" s="4"/>
      <c r="C34" s="10">
        <v>0</v>
      </c>
      <c r="D34" s="10">
        <v>0</v>
      </c>
      <c r="E34" s="7">
        <v>1548</v>
      </c>
    </row>
    <row r="35" spans="1:5" x14ac:dyDescent="0.2">
      <c r="A35" s="1" t="s">
        <v>251</v>
      </c>
      <c r="B35" s="4"/>
      <c r="C35" s="10">
        <v>0</v>
      </c>
      <c r="D35" s="10">
        <v>0</v>
      </c>
      <c r="E35" s="7">
        <f>1168*0.25</f>
        <v>292</v>
      </c>
    </row>
    <row r="36" spans="1:5" x14ac:dyDescent="0.2">
      <c r="A36" s="1" t="s">
        <v>43</v>
      </c>
      <c r="B36" s="4" t="s">
        <v>44</v>
      </c>
      <c r="C36" s="10">
        <v>1000</v>
      </c>
      <c r="D36" s="10">
        <v>1047</v>
      </c>
      <c r="E36" s="7">
        <v>1000</v>
      </c>
    </row>
    <row r="37" spans="1:5" x14ac:dyDescent="0.2">
      <c r="A37" s="1" t="s">
        <v>45</v>
      </c>
      <c r="B37" s="4" t="s">
        <v>44</v>
      </c>
      <c r="C37" s="10">
        <v>1000</v>
      </c>
      <c r="D37" s="10">
        <v>1000</v>
      </c>
      <c r="E37" s="7">
        <v>1000</v>
      </c>
    </row>
    <row r="38" spans="1:5" x14ac:dyDescent="0.2">
      <c r="A38" s="1" t="s">
        <v>46</v>
      </c>
      <c r="B38" s="4" t="s">
        <v>47</v>
      </c>
      <c r="C38" s="10">
        <v>25000</v>
      </c>
      <c r="D38" s="10">
        <v>25667</v>
      </c>
      <c r="E38" s="7">
        <v>33000</v>
      </c>
    </row>
    <row r="39" spans="1:5" x14ac:dyDescent="0.2">
      <c r="A39" s="1" t="s">
        <v>48</v>
      </c>
      <c r="B39" s="4" t="s">
        <v>49</v>
      </c>
      <c r="C39" s="10">
        <v>4000</v>
      </c>
      <c r="D39" s="10">
        <v>4372</v>
      </c>
      <c r="E39" s="7">
        <v>4000</v>
      </c>
    </row>
    <row r="40" spans="1:5" x14ac:dyDescent="0.2">
      <c r="A40" s="1" t="s">
        <v>50</v>
      </c>
      <c r="B40" s="4" t="s">
        <v>51</v>
      </c>
      <c r="C40" s="10">
        <v>1200</v>
      </c>
      <c r="D40" s="10">
        <v>1200</v>
      </c>
      <c r="E40" s="7">
        <v>1200</v>
      </c>
    </row>
    <row r="41" spans="1:5" x14ac:dyDescent="0.2">
      <c r="A41" s="1" t="s">
        <v>52</v>
      </c>
      <c r="B41" s="4" t="s">
        <v>53</v>
      </c>
      <c r="C41" s="10">
        <v>6494</v>
      </c>
      <c r="D41" s="10">
        <v>6503</v>
      </c>
      <c r="E41" s="7">
        <v>6494</v>
      </c>
    </row>
    <row r="42" spans="1:5" x14ac:dyDescent="0.2">
      <c r="A42" s="2" t="s">
        <v>54</v>
      </c>
      <c r="B42" s="4" t="s">
        <v>55</v>
      </c>
      <c r="C42" s="11">
        <f>SUM(C29:C41)</f>
        <v>131419</v>
      </c>
      <c r="D42" s="11">
        <f>SUM(D29:D41)</f>
        <v>133395</v>
      </c>
      <c r="E42" s="11">
        <f>SUM(E29:E41)</f>
        <v>133466.97</v>
      </c>
    </row>
    <row r="43" spans="1:5" x14ac:dyDescent="0.2">
      <c r="A43" s="2" t="s">
        <v>56</v>
      </c>
      <c r="B43" s="4" t="s">
        <v>0</v>
      </c>
      <c r="C43" s="10"/>
      <c r="D43" s="10"/>
    </row>
    <row r="44" spans="1:5" x14ac:dyDescent="0.2">
      <c r="A44" s="1" t="s">
        <v>57</v>
      </c>
      <c r="B44" s="4" t="s">
        <v>58</v>
      </c>
      <c r="C44" s="10">
        <v>30000</v>
      </c>
      <c r="D44" s="10">
        <v>30000</v>
      </c>
      <c r="E44" s="7">
        <v>30000</v>
      </c>
    </row>
    <row r="45" spans="1:5" x14ac:dyDescent="0.2">
      <c r="A45" s="1" t="s">
        <v>249</v>
      </c>
      <c r="B45" s="4" t="s">
        <v>40</v>
      </c>
      <c r="C45" s="10">
        <v>0</v>
      </c>
      <c r="D45" s="10">
        <v>0</v>
      </c>
      <c r="E45" s="7">
        <v>0</v>
      </c>
    </row>
    <row r="46" spans="1:5" x14ac:dyDescent="0.2">
      <c r="A46" s="1" t="s">
        <v>248</v>
      </c>
      <c r="B46" s="4" t="s">
        <v>40</v>
      </c>
      <c r="C46" s="10">
        <v>0</v>
      </c>
      <c r="D46" s="10">
        <v>0</v>
      </c>
      <c r="E46" s="7">
        <v>0</v>
      </c>
    </row>
    <row r="47" spans="1:5" x14ac:dyDescent="0.2">
      <c r="A47" s="1" t="s">
        <v>247</v>
      </c>
      <c r="B47" s="4" t="s">
        <v>40</v>
      </c>
      <c r="C47" s="10">
        <v>0</v>
      </c>
      <c r="D47" s="10">
        <v>0</v>
      </c>
      <c r="E47" s="7">
        <v>173.67</v>
      </c>
    </row>
    <row r="48" spans="1:5" x14ac:dyDescent="0.2">
      <c r="A48" s="1" t="s">
        <v>59</v>
      </c>
      <c r="B48" s="4" t="s">
        <v>40</v>
      </c>
      <c r="C48" s="10">
        <v>1700</v>
      </c>
      <c r="D48" s="10">
        <v>1700</v>
      </c>
      <c r="E48" s="7">
        <v>1700</v>
      </c>
    </row>
    <row r="49" spans="1:5" x14ac:dyDescent="0.2">
      <c r="A49" s="1" t="s">
        <v>60</v>
      </c>
      <c r="B49" s="4" t="s">
        <v>61</v>
      </c>
      <c r="C49" s="10">
        <v>18375</v>
      </c>
      <c r="D49" s="10">
        <v>18669</v>
      </c>
      <c r="E49" s="7">
        <v>19163</v>
      </c>
    </row>
    <row r="50" spans="1:5" x14ac:dyDescent="0.2">
      <c r="A50" s="1" t="s">
        <v>252</v>
      </c>
      <c r="B50" s="4"/>
      <c r="C50" s="10">
        <v>0</v>
      </c>
      <c r="D50" s="10">
        <v>0</v>
      </c>
      <c r="E50" s="7">
        <v>630</v>
      </c>
    </row>
    <row r="51" spans="1:5" x14ac:dyDescent="0.2">
      <c r="A51" s="1" t="s">
        <v>253</v>
      </c>
      <c r="B51" s="4"/>
      <c r="C51" s="10">
        <v>0</v>
      </c>
      <c r="D51" s="10">
        <v>0</v>
      </c>
      <c r="E51" s="7">
        <f>444*0.25</f>
        <v>111</v>
      </c>
    </row>
    <row r="52" spans="1:5" x14ac:dyDescent="0.2">
      <c r="A52" s="1" t="s">
        <v>62</v>
      </c>
      <c r="B52" s="4" t="s">
        <v>63</v>
      </c>
      <c r="C52" s="10">
        <v>2500</v>
      </c>
      <c r="D52" s="10">
        <v>2547</v>
      </c>
      <c r="E52" s="7">
        <v>2500</v>
      </c>
    </row>
    <row r="53" spans="1:5" x14ac:dyDescent="0.2">
      <c r="A53" s="1" t="s">
        <v>64</v>
      </c>
      <c r="B53" s="4" t="s">
        <v>44</v>
      </c>
      <c r="C53" s="10">
        <v>1000</v>
      </c>
      <c r="D53" s="10">
        <v>1033</v>
      </c>
      <c r="E53" s="7">
        <v>1000</v>
      </c>
    </row>
    <row r="54" spans="1:5" x14ac:dyDescent="0.2">
      <c r="A54" s="1" t="s">
        <v>65</v>
      </c>
      <c r="B54" s="4" t="s">
        <v>66</v>
      </c>
      <c r="C54" s="10">
        <v>20000</v>
      </c>
      <c r="D54" s="10">
        <v>20000</v>
      </c>
      <c r="E54" s="7">
        <v>20000</v>
      </c>
    </row>
    <row r="55" spans="1:5" x14ac:dyDescent="0.2">
      <c r="A55" s="1" t="s">
        <v>67</v>
      </c>
      <c r="B55" s="4" t="s">
        <v>68</v>
      </c>
      <c r="C55" s="10">
        <v>7200</v>
      </c>
      <c r="D55" s="10">
        <v>10574</v>
      </c>
      <c r="E55" s="7">
        <v>7200</v>
      </c>
    </row>
    <row r="56" spans="1:5" x14ac:dyDescent="0.2">
      <c r="A56" s="1" t="s">
        <v>69</v>
      </c>
      <c r="B56" s="4" t="s">
        <v>51</v>
      </c>
      <c r="C56" s="10">
        <v>1200</v>
      </c>
      <c r="D56" s="10">
        <v>1200</v>
      </c>
      <c r="E56" s="7">
        <v>1200</v>
      </c>
    </row>
    <row r="57" spans="1:5" x14ac:dyDescent="0.2">
      <c r="A57" s="2" t="s">
        <v>70</v>
      </c>
      <c r="B57" s="4" t="s">
        <v>71</v>
      </c>
      <c r="C57" s="11">
        <f>SUM(C44:C56)</f>
        <v>81975</v>
      </c>
      <c r="D57" s="11">
        <f>SUM(D44:D56)</f>
        <v>85723</v>
      </c>
      <c r="E57" s="11">
        <f>SUM(E44:E56)</f>
        <v>83677.67</v>
      </c>
    </row>
    <row r="58" spans="1:5" x14ac:dyDescent="0.2">
      <c r="A58" s="2" t="s">
        <v>72</v>
      </c>
      <c r="B58" s="4" t="s">
        <v>73</v>
      </c>
      <c r="C58" s="11">
        <f>+C42+C57</f>
        <v>213394</v>
      </c>
      <c r="D58" s="11">
        <f>+D42+D57</f>
        <v>219118</v>
      </c>
      <c r="E58" s="11">
        <f>+E42+E57</f>
        <v>217144.64</v>
      </c>
    </row>
    <row r="59" spans="1:5" x14ac:dyDescent="0.2">
      <c r="A59" s="2" t="s">
        <v>74</v>
      </c>
      <c r="B59" s="4" t="s">
        <v>0</v>
      </c>
      <c r="C59" s="10"/>
      <c r="D59" s="10"/>
    </row>
    <row r="60" spans="1:5" x14ac:dyDescent="0.2">
      <c r="A60" s="1" t="s">
        <v>75</v>
      </c>
      <c r="B60" s="4" t="s">
        <v>76</v>
      </c>
      <c r="C60" s="10">
        <v>2000</v>
      </c>
      <c r="D60" s="10">
        <v>2000</v>
      </c>
      <c r="E60" s="7">
        <v>0</v>
      </c>
    </row>
    <row r="61" spans="1:5" x14ac:dyDescent="0.2">
      <c r="A61" s="1" t="s">
        <v>77</v>
      </c>
      <c r="B61" s="4" t="s">
        <v>78</v>
      </c>
      <c r="C61" s="10">
        <v>270</v>
      </c>
      <c r="D61" s="10">
        <v>270</v>
      </c>
      <c r="E61" s="7">
        <v>270</v>
      </c>
    </row>
    <row r="62" spans="1:5" x14ac:dyDescent="0.2">
      <c r="A62" s="12" t="s">
        <v>234</v>
      </c>
      <c r="B62" s="4"/>
      <c r="C62" s="10">
        <v>1430</v>
      </c>
      <c r="D62" s="10">
        <v>1430</v>
      </c>
      <c r="E62" s="7">
        <v>0</v>
      </c>
    </row>
    <row r="63" spans="1:5" x14ac:dyDescent="0.2">
      <c r="A63" s="12" t="s">
        <v>235</v>
      </c>
      <c r="B63" s="4"/>
      <c r="C63" s="10">
        <v>4617</v>
      </c>
      <c r="D63" s="10">
        <v>4617</v>
      </c>
      <c r="E63" s="7">
        <v>0</v>
      </c>
    </row>
    <row r="64" spans="1:5" x14ac:dyDescent="0.2">
      <c r="A64" s="1" t="s">
        <v>79</v>
      </c>
      <c r="B64" s="4" t="s">
        <v>80</v>
      </c>
      <c r="C64" s="10">
        <v>16300</v>
      </c>
      <c r="D64" s="10">
        <v>16300</v>
      </c>
      <c r="E64" s="7">
        <v>16300</v>
      </c>
    </row>
    <row r="65" spans="1:5" x14ac:dyDescent="0.2">
      <c r="A65" s="1" t="s">
        <v>81</v>
      </c>
      <c r="B65" s="4" t="s">
        <v>82</v>
      </c>
      <c r="C65" s="10">
        <v>24900</v>
      </c>
      <c r="D65" s="10">
        <v>24900</v>
      </c>
      <c r="E65" s="7">
        <v>24900</v>
      </c>
    </row>
    <row r="66" spans="1:5" x14ac:dyDescent="0.2">
      <c r="A66" s="1" t="s">
        <v>83</v>
      </c>
      <c r="B66" s="4" t="s">
        <v>84</v>
      </c>
      <c r="C66" s="10">
        <v>19100</v>
      </c>
      <c r="D66" s="10">
        <v>19100</v>
      </c>
      <c r="E66" s="7">
        <v>19100</v>
      </c>
    </row>
    <row r="67" spans="1:5" x14ac:dyDescent="0.2">
      <c r="A67" s="1" t="s">
        <v>85</v>
      </c>
      <c r="B67" s="4" t="s">
        <v>86</v>
      </c>
      <c r="C67" s="10">
        <v>150</v>
      </c>
      <c r="D67" s="10">
        <v>150</v>
      </c>
      <c r="E67" s="7">
        <v>150</v>
      </c>
    </row>
    <row r="68" spans="1:5" x14ac:dyDescent="0.2">
      <c r="A68" s="1" t="s">
        <v>87</v>
      </c>
      <c r="B68" s="4" t="s">
        <v>58</v>
      </c>
      <c r="C68" s="10">
        <v>31200</v>
      </c>
      <c r="D68" s="10">
        <v>27463</v>
      </c>
      <c r="E68" s="7">
        <v>30000</v>
      </c>
    </row>
    <row r="69" spans="1:5" x14ac:dyDescent="0.2">
      <c r="A69" s="2" t="s">
        <v>88</v>
      </c>
      <c r="B69" s="4" t="s">
        <v>89</v>
      </c>
      <c r="C69" s="11">
        <f>SUM(C60:C68)</f>
        <v>99967</v>
      </c>
      <c r="D69" s="11">
        <f>SUM(D60:D68)</f>
        <v>96230</v>
      </c>
      <c r="E69" s="11">
        <f>SUM(E60:E68)</f>
        <v>90720</v>
      </c>
    </row>
    <row r="70" spans="1:5" x14ac:dyDescent="0.2">
      <c r="A70" s="2" t="s">
        <v>90</v>
      </c>
      <c r="B70" s="4" t="s">
        <v>0</v>
      </c>
      <c r="C70" s="10"/>
      <c r="D70" s="10"/>
    </row>
    <row r="71" spans="1:5" x14ac:dyDescent="0.2">
      <c r="A71" s="1" t="s">
        <v>91</v>
      </c>
      <c r="B71" s="4" t="s">
        <v>92</v>
      </c>
      <c r="C71" s="10">
        <v>26400</v>
      </c>
      <c r="D71" s="10">
        <v>29992</v>
      </c>
      <c r="E71" s="7">
        <v>26400</v>
      </c>
    </row>
    <row r="72" spans="1:5" x14ac:dyDescent="0.2">
      <c r="A72" s="1" t="s">
        <v>93</v>
      </c>
      <c r="B72" s="4" t="s">
        <v>94</v>
      </c>
      <c r="C72" s="10">
        <v>12600</v>
      </c>
      <c r="D72" s="10">
        <v>12600</v>
      </c>
      <c r="E72" s="7">
        <v>12600</v>
      </c>
    </row>
    <row r="73" spans="1:5" x14ac:dyDescent="0.2">
      <c r="A73" s="1" t="s">
        <v>95</v>
      </c>
      <c r="B73" s="4" t="s">
        <v>96</v>
      </c>
      <c r="C73" s="10">
        <v>5000</v>
      </c>
      <c r="D73" s="10">
        <v>6650</v>
      </c>
      <c r="E73" s="7">
        <v>5500</v>
      </c>
    </row>
    <row r="74" spans="1:5" x14ac:dyDescent="0.2">
      <c r="A74" s="1" t="s">
        <v>97</v>
      </c>
      <c r="B74" s="4" t="s">
        <v>98</v>
      </c>
      <c r="C74" s="10">
        <v>100</v>
      </c>
      <c r="D74" s="10">
        <v>70</v>
      </c>
      <c r="E74" s="7">
        <v>75</v>
      </c>
    </row>
    <row r="75" spans="1:5" x14ac:dyDescent="0.2">
      <c r="A75" s="2" t="s">
        <v>99</v>
      </c>
      <c r="B75" s="4" t="s">
        <v>100</v>
      </c>
      <c r="C75" s="11">
        <f>SUM(C71:C74)</f>
        <v>44100</v>
      </c>
      <c r="D75" s="11">
        <f>SUM(D71:D74)</f>
        <v>49312</v>
      </c>
      <c r="E75" s="11">
        <f>SUM(E71:E74)</f>
        <v>44575</v>
      </c>
    </row>
    <row r="76" spans="1:5" x14ac:dyDescent="0.2">
      <c r="A76" s="2" t="s">
        <v>101</v>
      </c>
      <c r="B76" s="4" t="s">
        <v>0</v>
      </c>
      <c r="C76" s="10"/>
      <c r="D76" s="10"/>
    </row>
    <row r="77" spans="1:5" x14ac:dyDescent="0.2">
      <c r="A77" s="1" t="s">
        <v>102</v>
      </c>
      <c r="B77" s="4" t="s">
        <v>103</v>
      </c>
      <c r="C77" s="10">
        <v>500</v>
      </c>
      <c r="D77" s="10">
        <v>305</v>
      </c>
      <c r="E77" s="7">
        <v>300</v>
      </c>
    </row>
    <row r="78" spans="1:5" x14ac:dyDescent="0.2">
      <c r="A78" s="1" t="s">
        <v>104</v>
      </c>
      <c r="B78" s="4" t="s">
        <v>105</v>
      </c>
      <c r="C78" s="10">
        <v>10500</v>
      </c>
      <c r="D78" s="10">
        <v>9980</v>
      </c>
      <c r="E78" s="7">
        <v>10000</v>
      </c>
    </row>
    <row r="79" spans="1:5" x14ac:dyDescent="0.2">
      <c r="A79" s="1" t="s">
        <v>106</v>
      </c>
      <c r="B79" s="4" t="s">
        <v>107</v>
      </c>
      <c r="C79" s="10">
        <v>4100</v>
      </c>
      <c r="D79" s="10">
        <v>4284</v>
      </c>
      <c r="E79" s="7">
        <v>4000</v>
      </c>
    </row>
    <row r="80" spans="1:5" x14ac:dyDescent="0.2">
      <c r="A80" s="2" t="s">
        <v>108</v>
      </c>
      <c r="B80" s="4" t="s">
        <v>109</v>
      </c>
      <c r="C80" s="11">
        <f>SUM(C77:C79)</f>
        <v>15100</v>
      </c>
      <c r="D80" s="11">
        <f>SUM(D77:D79)</f>
        <v>14569</v>
      </c>
      <c r="E80" s="11">
        <f>SUM(E77:E79)</f>
        <v>14300</v>
      </c>
    </row>
    <row r="81" spans="1:5" x14ac:dyDescent="0.2">
      <c r="A81" s="2" t="s">
        <v>110</v>
      </c>
      <c r="B81" s="4" t="s">
        <v>111</v>
      </c>
      <c r="C81" s="11">
        <f>+C58+C69+C75+C80</f>
        <v>372561</v>
      </c>
      <c r="D81" s="11">
        <f>+D58+D69+D75+D80</f>
        <v>379229</v>
      </c>
      <c r="E81" s="11">
        <f>+E58+E69+E75+E80</f>
        <v>366739.64</v>
      </c>
    </row>
    <row r="82" spans="1:5" x14ac:dyDescent="0.2">
      <c r="A82" s="2" t="s">
        <v>112</v>
      </c>
      <c r="B82" s="4" t="s">
        <v>113</v>
      </c>
      <c r="C82" s="11">
        <f>+C25+C81</f>
        <v>400161</v>
      </c>
      <c r="D82" s="11">
        <f>+D25+D81</f>
        <v>410380</v>
      </c>
      <c r="E82" s="11">
        <f>+E25+E81</f>
        <v>390091.64</v>
      </c>
    </row>
    <row r="83" spans="1:5" x14ac:dyDescent="0.2">
      <c r="A83" s="2" t="s">
        <v>114</v>
      </c>
      <c r="B83" s="4" t="s">
        <v>0</v>
      </c>
      <c r="C83" s="10"/>
      <c r="D83" s="10"/>
    </row>
    <row r="84" spans="1:5" x14ac:dyDescent="0.2">
      <c r="A84" s="1" t="s">
        <v>115</v>
      </c>
      <c r="B84" s="4" t="s">
        <v>116</v>
      </c>
      <c r="C84" s="10">
        <v>17940</v>
      </c>
      <c r="D84" s="10">
        <v>19392</v>
      </c>
      <c r="E84" s="7">
        <v>18000</v>
      </c>
    </row>
    <row r="85" spans="1:5" x14ac:dyDescent="0.2">
      <c r="A85" s="1" t="s">
        <v>117</v>
      </c>
      <c r="B85" s="4" t="s">
        <v>76</v>
      </c>
      <c r="C85" s="10">
        <v>3200</v>
      </c>
      <c r="D85" s="10">
        <v>2039</v>
      </c>
      <c r="E85" s="7">
        <v>860</v>
      </c>
    </row>
    <row r="86" spans="1:5" x14ac:dyDescent="0.2">
      <c r="A86" s="1" t="s">
        <v>118</v>
      </c>
      <c r="B86" s="4" t="s">
        <v>27</v>
      </c>
      <c r="C86" s="10">
        <v>1500</v>
      </c>
      <c r="D86" s="10">
        <v>1849</v>
      </c>
      <c r="E86" s="7">
        <v>1700</v>
      </c>
    </row>
    <row r="87" spans="1:5" x14ac:dyDescent="0.2">
      <c r="A87" s="1" t="s">
        <v>119</v>
      </c>
      <c r="B87" s="4" t="s">
        <v>120</v>
      </c>
      <c r="C87" s="10">
        <v>18500</v>
      </c>
      <c r="D87" s="10">
        <v>14941</v>
      </c>
      <c r="E87" s="7">
        <v>17500</v>
      </c>
    </row>
    <row r="88" spans="1:5" x14ac:dyDescent="0.2">
      <c r="A88" s="1" t="s">
        <v>121</v>
      </c>
      <c r="B88" s="4" t="s">
        <v>122</v>
      </c>
      <c r="C88" s="10">
        <v>6000</v>
      </c>
      <c r="D88" s="10">
        <v>6825</v>
      </c>
      <c r="E88" s="7">
        <v>6600</v>
      </c>
    </row>
    <row r="89" spans="1:5" x14ac:dyDescent="0.2">
      <c r="A89" s="1" t="s">
        <v>123</v>
      </c>
      <c r="B89" s="4" t="s">
        <v>124</v>
      </c>
      <c r="C89" s="10">
        <v>33000</v>
      </c>
      <c r="D89" s="10">
        <v>31257</v>
      </c>
      <c r="E89" s="7">
        <v>30000</v>
      </c>
    </row>
    <row r="90" spans="1:5" x14ac:dyDescent="0.2">
      <c r="A90" s="1" t="s">
        <v>125</v>
      </c>
      <c r="B90" s="4" t="s">
        <v>126</v>
      </c>
      <c r="C90" s="10">
        <v>760</v>
      </c>
      <c r="D90" s="10">
        <v>649</v>
      </c>
      <c r="E90" s="7">
        <v>650</v>
      </c>
    </row>
    <row r="91" spans="1:5" x14ac:dyDescent="0.2">
      <c r="A91" s="1" t="s">
        <v>127</v>
      </c>
      <c r="B91" s="4" t="s">
        <v>128</v>
      </c>
      <c r="C91" s="10">
        <v>1100</v>
      </c>
      <c r="D91" s="10">
        <v>1094</v>
      </c>
      <c r="E91" s="7">
        <v>1100</v>
      </c>
    </row>
    <row r="92" spans="1:5" x14ac:dyDescent="0.2">
      <c r="A92" s="1" t="s">
        <v>129</v>
      </c>
      <c r="B92" s="4" t="s">
        <v>130</v>
      </c>
      <c r="C92" s="10">
        <v>2500</v>
      </c>
      <c r="D92" s="10">
        <v>2066</v>
      </c>
      <c r="E92" s="7">
        <v>2000</v>
      </c>
    </row>
    <row r="93" spans="1:5" x14ac:dyDescent="0.2">
      <c r="A93" s="2" t="s">
        <v>131</v>
      </c>
      <c r="B93" s="4" t="s">
        <v>132</v>
      </c>
      <c r="C93" s="11">
        <f>SUM(C84:C92)</f>
        <v>84500</v>
      </c>
      <c r="D93" s="11">
        <f>SUM(D84:D92)</f>
        <v>80112</v>
      </c>
      <c r="E93" s="11">
        <f>SUM(E84:E92)</f>
        <v>78410</v>
      </c>
    </row>
    <row r="94" spans="1:5" x14ac:dyDescent="0.2">
      <c r="A94" s="2" t="s">
        <v>133</v>
      </c>
      <c r="B94" s="4" t="s">
        <v>0</v>
      </c>
      <c r="C94" s="10"/>
      <c r="D94" s="10"/>
    </row>
    <row r="95" spans="1:5" x14ac:dyDescent="0.2">
      <c r="A95" s="2" t="s">
        <v>134</v>
      </c>
      <c r="B95" s="4" t="s">
        <v>0</v>
      </c>
      <c r="C95" s="10"/>
      <c r="D95" s="10"/>
    </row>
    <row r="96" spans="1:5" x14ac:dyDescent="0.2">
      <c r="A96" s="1" t="s">
        <v>135</v>
      </c>
      <c r="B96" s="4" t="s">
        <v>136</v>
      </c>
      <c r="C96" s="10">
        <v>150</v>
      </c>
      <c r="D96" s="10">
        <v>332</v>
      </c>
      <c r="E96" s="7">
        <v>300</v>
      </c>
    </row>
    <row r="97" spans="1:5" x14ac:dyDescent="0.2">
      <c r="A97" s="12" t="s">
        <v>236</v>
      </c>
      <c r="B97" s="4"/>
      <c r="C97" s="10">
        <v>50</v>
      </c>
      <c r="D97" s="10">
        <v>0</v>
      </c>
      <c r="E97" s="7">
        <v>0</v>
      </c>
    </row>
    <row r="98" spans="1:5" x14ac:dyDescent="0.2">
      <c r="A98" s="1" t="s">
        <v>137</v>
      </c>
      <c r="B98" s="4" t="s">
        <v>138</v>
      </c>
      <c r="C98" s="10">
        <v>150</v>
      </c>
      <c r="D98" s="10">
        <v>120</v>
      </c>
      <c r="E98" s="7">
        <v>125</v>
      </c>
    </row>
    <row r="99" spans="1:5" x14ac:dyDescent="0.2">
      <c r="A99" s="1" t="s">
        <v>139</v>
      </c>
      <c r="B99" s="4" t="s">
        <v>138</v>
      </c>
      <c r="C99" s="10">
        <v>0</v>
      </c>
      <c r="D99" s="10">
        <v>26</v>
      </c>
      <c r="E99" s="7">
        <v>50</v>
      </c>
    </row>
    <row r="100" spans="1:5" x14ac:dyDescent="0.2">
      <c r="A100" s="12" t="s">
        <v>237</v>
      </c>
      <c r="B100" s="4"/>
      <c r="C100" s="10">
        <v>350</v>
      </c>
      <c r="D100" s="10">
        <v>0</v>
      </c>
      <c r="E100" s="7">
        <v>0</v>
      </c>
    </row>
    <row r="101" spans="1:5" x14ac:dyDescent="0.2">
      <c r="A101" s="2" t="s">
        <v>140</v>
      </c>
      <c r="B101" s="4" t="s">
        <v>141</v>
      </c>
      <c r="C101" s="11">
        <f>SUM(C96:C100)</f>
        <v>700</v>
      </c>
      <c r="D101" s="11">
        <f>SUM(D96:D100)</f>
        <v>478</v>
      </c>
      <c r="E101" s="11">
        <f>SUM(E96:E100)</f>
        <v>475</v>
      </c>
    </row>
    <row r="102" spans="1:5" x14ac:dyDescent="0.2">
      <c r="A102" s="2" t="s">
        <v>142</v>
      </c>
      <c r="B102" s="4" t="s">
        <v>141</v>
      </c>
      <c r="C102" s="11">
        <f>+C101</f>
        <v>700</v>
      </c>
      <c r="D102" s="11">
        <f>+D101</f>
        <v>478</v>
      </c>
      <c r="E102" s="11">
        <f>+E101</f>
        <v>475</v>
      </c>
    </row>
    <row r="103" spans="1:5" x14ac:dyDescent="0.2">
      <c r="A103" s="2" t="s">
        <v>143</v>
      </c>
      <c r="B103" s="4" t="s">
        <v>0</v>
      </c>
      <c r="C103" s="10"/>
      <c r="D103" s="10"/>
    </row>
    <row r="104" spans="1:5" x14ac:dyDescent="0.2">
      <c r="A104" s="12" t="s">
        <v>238</v>
      </c>
      <c r="B104" s="4"/>
      <c r="C104" s="10">
        <v>160</v>
      </c>
      <c r="D104" s="10">
        <v>0</v>
      </c>
      <c r="E104" s="7">
        <v>0</v>
      </c>
    </row>
    <row r="105" spans="1:5" x14ac:dyDescent="0.2">
      <c r="A105" s="1" t="s">
        <v>144</v>
      </c>
      <c r="B105" s="4" t="s">
        <v>145</v>
      </c>
      <c r="C105" s="10">
        <v>2200</v>
      </c>
      <c r="D105" s="10">
        <v>2183</v>
      </c>
      <c r="E105" s="7">
        <v>2200</v>
      </c>
    </row>
    <row r="106" spans="1:5" x14ac:dyDescent="0.2">
      <c r="A106" s="2" t="s">
        <v>146</v>
      </c>
      <c r="B106" s="4" t="s">
        <v>145</v>
      </c>
      <c r="C106" s="11">
        <f>SUM(C104:C105)</f>
        <v>2360</v>
      </c>
      <c r="D106" s="11">
        <f>SUM(D104:D105)</f>
        <v>2183</v>
      </c>
      <c r="E106" s="11">
        <f>SUM(E104:E105)</f>
        <v>2200</v>
      </c>
    </row>
    <row r="107" spans="1:5" x14ac:dyDescent="0.2">
      <c r="A107" s="2" t="s">
        <v>147</v>
      </c>
      <c r="B107" s="4" t="s">
        <v>0</v>
      </c>
      <c r="C107" s="10"/>
      <c r="D107" s="10"/>
    </row>
    <row r="108" spans="1:5" x14ac:dyDescent="0.2">
      <c r="A108" s="1" t="s">
        <v>148</v>
      </c>
      <c r="B108" s="4" t="s">
        <v>44</v>
      </c>
      <c r="C108" s="10">
        <v>1250</v>
      </c>
      <c r="D108" s="10">
        <v>941</v>
      </c>
      <c r="E108" s="7">
        <v>950</v>
      </c>
    </row>
    <row r="109" spans="1:5" x14ac:dyDescent="0.2">
      <c r="A109" s="1" t="s">
        <v>149</v>
      </c>
      <c r="B109" s="4" t="s">
        <v>150</v>
      </c>
      <c r="C109" s="10">
        <v>250</v>
      </c>
      <c r="D109" s="10">
        <v>326</v>
      </c>
      <c r="E109" s="7">
        <v>325</v>
      </c>
    </row>
    <row r="110" spans="1:5" x14ac:dyDescent="0.2">
      <c r="A110" s="2" t="s">
        <v>151</v>
      </c>
      <c r="B110" s="4" t="s">
        <v>152</v>
      </c>
      <c r="C110" s="11">
        <f>SUM(C108:C109)</f>
        <v>1500</v>
      </c>
      <c r="D110" s="11">
        <f>SUM(D108:D109)</f>
        <v>1267</v>
      </c>
      <c r="E110" s="11">
        <f>SUM(E108:E109)</f>
        <v>1275</v>
      </c>
    </row>
    <row r="111" spans="1:5" x14ac:dyDescent="0.2">
      <c r="A111" s="2" t="s">
        <v>153</v>
      </c>
      <c r="B111" s="4" t="s">
        <v>0</v>
      </c>
      <c r="C111" s="10"/>
      <c r="D111" s="10"/>
    </row>
    <row r="112" spans="1:5" x14ac:dyDescent="0.2">
      <c r="A112" s="1" t="s">
        <v>154</v>
      </c>
      <c r="B112" s="4" t="s">
        <v>155</v>
      </c>
      <c r="C112" s="10">
        <v>26000</v>
      </c>
      <c r="D112" s="10">
        <v>23270</v>
      </c>
      <c r="E112" s="7">
        <v>24000</v>
      </c>
    </row>
    <row r="113" spans="1:5" x14ac:dyDescent="0.2">
      <c r="A113" s="2" t="s">
        <v>156</v>
      </c>
      <c r="B113" s="4" t="s">
        <v>155</v>
      </c>
      <c r="C113" s="11">
        <f>SUM(C112)</f>
        <v>26000</v>
      </c>
      <c r="D113" s="11">
        <f>SUM(D112)</f>
        <v>23270</v>
      </c>
      <c r="E113" s="11">
        <f>SUM(E112)</f>
        <v>24000</v>
      </c>
    </row>
    <row r="114" spans="1:5" x14ac:dyDescent="0.2">
      <c r="A114" s="2" t="s">
        <v>157</v>
      </c>
      <c r="B114" s="4" t="s">
        <v>0</v>
      </c>
      <c r="C114" s="10"/>
      <c r="D114" s="10"/>
    </row>
    <row r="115" spans="1:5" x14ac:dyDescent="0.2">
      <c r="A115" s="2" t="s">
        <v>158</v>
      </c>
      <c r="B115" s="4" t="s">
        <v>0</v>
      </c>
      <c r="C115" s="10"/>
      <c r="D115" s="10"/>
    </row>
    <row r="116" spans="1:5" x14ac:dyDescent="0.2">
      <c r="A116" s="1" t="s">
        <v>159</v>
      </c>
      <c r="B116" s="4" t="s">
        <v>98</v>
      </c>
      <c r="C116" s="10">
        <v>300</v>
      </c>
      <c r="D116" s="10">
        <v>37</v>
      </c>
      <c r="E116" s="7">
        <v>75</v>
      </c>
    </row>
    <row r="117" spans="1:5" x14ac:dyDescent="0.2">
      <c r="A117" s="1" t="s">
        <v>160</v>
      </c>
      <c r="B117" s="4" t="s">
        <v>161</v>
      </c>
      <c r="C117" s="10">
        <v>1000</v>
      </c>
      <c r="D117" s="10">
        <v>758</v>
      </c>
      <c r="E117" s="7">
        <v>750</v>
      </c>
    </row>
    <row r="118" spans="1:5" x14ac:dyDescent="0.2">
      <c r="A118" s="1" t="s">
        <v>162</v>
      </c>
      <c r="B118" s="4" t="s">
        <v>86</v>
      </c>
      <c r="C118" s="10">
        <v>150</v>
      </c>
      <c r="D118" s="10">
        <v>160</v>
      </c>
      <c r="E118" s="7">
        <v>150</v>
      </c>
    </row>
    <row r="119" spans="1:5" x14ac:dyDescent="0.2">
      <c r="A119" s="1" t="s">
        <v>163</v>
      </c>
      <c r="B119" s="4" t="s">
        <v>164</v>
      </c>
      <c r="C119" s="10">
        <v>900</v>
      </c>
      <c r="D119" s="10">
        <v>864</v>
      </c>
      <c r="E119" s="7">
        <v>800</v>
      </c>
    </row>
    <row r="120" spans="1:5" x14ac:dyDescent="0.2">
      <c r="A120" s="1" t="s">
        <v>165</v>
      </c>
      <c r="B120" s="4" t="s">
        <v>166</v>
      </c>
      <c r="C120" s="10">
        <v>700</v>
      </c>
      <c r="D120" s="10">
        <v>4</v>
      </c>
      <c r="E120" s="7">
        <v>0</v>
      </c>
    </row>
    <row r="121" spans="1:5" x14ac:dyDescent="0.2">
      <c r="A121" s="12" t="s">
        <v>179</v>
      </c>
      <c r="B121" s="4"/>
      <c r="C121" s="10">
        <v>0</v>
      </c>
      <c r="D121" s="10">
        <v>20</v>
      </c>
      <c r="E121" s="7">
        <v>0</v>
      </c>
    </row>
    <row r="122" spans="1:5" x14ac:dyDescent="0.2">
      <c r="A122" s="12" t="s">
        <v>239</v>
      </c>
      <c r="B122" s="4"/>
      <c r="C122" s="10">
        <v>700</v>
      </c>
      <c r="D122" s="10">
        <v>0</v>
      </c>
      <c r="E122" s="7">
        <v>700</v>
      </c>
    </row>
    <row r="123" spans="1:5" x14ac:dyDescent="0.2">
      <c r="A123" s="1" t="s">
        <v>167</v>
      </c>
      <c r="B123" s="4" t="s">
        <v>166</v>
      </c>
      <c r="C123" s="10">
        <v>750</v>
      </c>
      <c r="D123" s="10">
        <v>117</v>
      </c>
      <c r="E123" s="7">
        <v>125</v>
      </c>
    </row>
    <row r="124" spans="1:5" x14ac:dyDescent="0.2">
      <c r="A124" s="1" t="s">
        <v>168</v>
      </c>
      <c r="B124" s="4" t="s">
        <v>169</v>
      </c>
      <c r="C124" s="10">
        <v>175</v>
      </c>
      <c r="D124" s="10">
        <v>500</v>
      </c>
      <c r="E124" s="7">
        <v>500</v>
      </c>
    </row>
    <row r="125" spans="1:5" x14ac:dyDescent="0.2">
      <c r="A125" s="1" t="s">
        <v>170</v>
      </c>
      <c r="B125" s="4" t="s">
        <v>103</v>
      </c>
      <c r="C125" s="10">
        <v>50</v>
      </c>
      <c r="D125" s="10">
        <v>382</v>
      </c>
      <c r="E125" s="7">
        <v>350</v>
      </c>
    </row>
    <row r="126" spans="1:5" x14ac:dyDescent="0.2">
      <c r="A126" s="1" t="s">
        <v>171</v>
      </c>
      <c r="B126" s="4" t="s">
        <v>86</v>
      </c>
      <c r="C126" s="10">
        <v>150</v>
      </c>
      <c r="D126" s="10">
        <v>0</v>
      </c>
      <c r="E126" s="7">
        <v>0</v>
      </c>
    </row>
    <row r="127" spans="1:5" x14ac:dyDescent="0.2">
      <c r="A127" s="1" t="s">
        <v>172</v>
      </c>
      <c r="B127" s="4" t="s">
        <v>173</v>
      </c>
      <c r="C127" s="10">
        <v>1837</v>
      </c>
      <c r="D127" s="10">
        <v>1800</v>
      </c>
      <c r="E127" s="7">
        <v>0</v>
      </c>
    </row>
    <row r="128" spans="1:5" x14ac:dyDescent="0.2">
      <c r="A128" s="1" t="s">
        <v>174</v>
      </c>
      <c r="B128" s="4" t="s">
        <v>21</v>
      </c>
      <c r="C128" s="10">
        <v>1700</v>
      </c>
      <c r="D128" s="10">
        <v>0</v>
      </c>
      <c r="E128" s="7">
        <v>0</v>
      </c>
    </row>
    <row r="129" spans="1:5" x14ac:dyDescent="0.2">
      <c r="A129" s="1" t="s">
        <v>175</v>
      </c>
      <c r="B129" s="4" t="s">
        <v>103</v>
      </c>
      <c r="C129" s="10">
        <v>500</v>
      </c>
      <c r="D129" s="10">
        <v>400</v>
      </c>
      <c r="E129" s="7">
        <v>0</v>
      </c>
    </row>
    <row r="130" spans="1:5" x14ac:dyDescent="0.2">
      <c r="A130" s="1" t="s">
        <v>176</v>
      </c>
      <c r="B130" s="4" t="s">
        <v>166</v>
      </c>
      <c r="C130" s="10">
        <v>310</v>
      </c>
      <c r="D130" s="10">
        <v>0</v>
      </c>
      <c r="E130" s="7">
        <v>0</v>
      </c>
    </row>
    <row r="131" spans="1:5" x14ac:dyDescent="0.2">
      <c r="A131" s="2" t="s">
        <v>177</v>
      </c>
      <c r="B131" s="4" t="s">
        <v>178</v>
      </c>
      <c r="C131" s="11">
        <f>SUM(C116:C130)</f>
        <v>9222</v>
      </c>
      <c r="D131" s="11">
        <f>SUM(D116:D130)</f>
        <v>5042</v>
      </c>
      <c r="E131" s="11">
        <f>SUM(E116:E130)</f>
        <v>3450</v>
      </c>
    </row>
    <row r="132" spans="1:5" x14ac:dyDescent="0.2">
      <c r="A132" s="2" t="s">
        <v>180</v>
      </c>
      <c r="B132" s="4" t="s">
        <v>0</v>
      </c>
      <c r="C132" s="10"/>
      <c r="D132" s="10"/>
    </row>
    <row r="133" spans="1:5" x14ac:dyDescent="0.2">
      <c r="A133" s="1" t="s">
        <v>181</v>
      </c>
      <c r="B133" s="4" t="s">
        <v>27</v>
      </c>
      <c r="C133" s="10">
        <v>1250</v>
      </c>
      <c r="D133" s="10">
        <v>2582</v>
      </c>
      <c r="E133" s="7">
        <v>1500</v>
      </c>
    </row>
    <row r="134" spans="1:5" x14ac:dyDescent="0.2">
      <c r="A134" s="1" t="s">
        <v>182</v>
      </c>
      <c r="B134" s="4" t="s">
        <v>169</v>
      </c>
      <c r="C134" s="10">
        <v>0</v>
      </c>
      <c r="D134" s="10">
        <v>0</v>
      </c>
      <c r="E134" s="7">
        <v>0</v>
      </c>
    </row>
    <row r="135" spans="1:5" x14ac:dyDescent="0.2">
      <c r="A135" s="2" t="s">
        <v>183</v>
      </c>
      <c r="B135" s="4" t="s">
        <v>76</v>
      </c>
      <c r="C135" s="11">
        <f>SUM(C133:C134)</f>
        <v>1250</v>
      </c>
      <c r="D135" s="11">
        <f>SUM(D133:D134)</f>
        <v>2582</v>
      </c>
      <c r="E135" s="11">
        <f>SUM(E133:E134)</f>
        <v>1500</v>
      </c>
    </row>
    <row r="136" spans="1:5" x14ac:dyDescent="0.2">
      <c r="A136" s="2" t="s">
        <v>184</v>
      </c>
      <c r="B136" s="4" t="s">
        <v>185</v>
      </c>
      <c r="C136" s="11">
        <f>+C131+C135</f>
        <v>10472</v>
      </c>
      <c r="D136" s="11">
        <f>+D131+D135</f>
        <v>7624</v>
      </c>
      <c r="E136" s="11">
        <f>+E131+E135</f>
        <v>4950</v>
      </c>
    </row>
    <row r="137" spans="1:5" x14ac:dyDescent="0.2">
      <c r="A137" s="2" t="s">
        <v>186</v>
      </c>
      <c r="B137" s="4" t="s">
        <v>0</v>
      </c>
      <c r="C137" s="10"/>
      <c r="D137" s="10"/>
    </row>
    <row r="138" spans="1:5" x14ac:dyDescent="0.2">
      <c r="A138" s="1" t="s">
        <v>187</v>
      </c>
      <c r="B138" s="4" t="s">
        <v>188</v>
      </c>
      <c r="C138" s="10">
        <v>3592</v>
      </c>
      <c r="D138" s="10">
        <v>3404</v>
      </c>
      <c r="E138" s="7">
        <v>3400</v>
      </c>
    </row>
    <row r="139" spans="1:5" x14ac:dyDescent="0.2">
      <c r="A139" s="1" t="s">
        <v>189</v>
      </c>
      <c r="B139" s="4" t="s">
        <v>27</v>
      </c>
      <c r="C139" s="10">
        <v>1200</v>
      </c>
      <c r="D139" s="10">
        <v>1502</v>
      </c>
      <c r="E139" s="7">
        <v>1500</v>
      </c>
    </row>
    <row r="140" spans="1:5" x14ac:dyDescent="0.2">
      <c r="A140" s="1" t="s">
        <v>190</v>
      </c>
      <c r="B140" s="4" t="s">
        <v>191</v>
      </c>
      <c r="C140" s="10">
        <v>17457</v>
      </c>
      <c r="D140" s="10">
        <v>17535</v>
      </c>
      <c r="E140" s="7">
        <v>15275</v>
      </c>
    </row>
    <row r="141" spans="1:5" x14ac:dyDescent="0.2">
      <c r="A141" s="1" t="s">
        <v>192</v>
      </c>
      <c r="B141" s="4" t="s">
        <v>193</v>
      </c>
      <c r="C141" s="10">
        <v>57614</v>
      </c>
      <c r="D141" s="10">
        <v>62153</v>
      </c>
      <c r="E141" s="7">
        <v>60000</v>
      </c>
    </row>
    <row r="142" spans="1:5" x14ac:dyDescent="0.2">
      <c r="A142" s="1" t="s">
        <v>194</v>
      </c>
      <c r="B142" s="4" t="s">
        <v>195</v>
      </c>
      <c r="C142" s="10">
        <v>9600</v>
      </c>
      <c r="D142" s="10">
        <v>9644</v>
      </c>
      <c r="E142" s="7">
        <v>9218.36</v>
      </c>
    </row>
    <row r="143" spans="1:5" x14ac:dyDescent="0.2">
      <c r="A143" s="1" t="s">
        <v>196</v>
      </c>
      <c r="B143" s="4" t="s">
        <v>197</v>
      </c>
      <c r="C143" s="10">
        <v>34770</v>
      </c>
      <c r="D143" s="10">
        <v>34695</v>
      </c>
      <c r="E143" s="7">
        <v>36955</v>
      </c>
    </row>
    <row r="144" spans="1:5" x14ac:dyDescent="0.2">
      <c r="A144" s="12" t="s">
        <v>240</v>
      </c>
      <c r="B144" s="4"/>
      <c r="C144" s="10">
        <v>0</v>
      </c>
      <c r="D144" s="10">
        <v>2825</v>
      </c>
      <c r="E144" s="7">
        <v>0</v>
      </c>
    </row>
    <row r="145" spans="1:5" x14ac:dyDescent="0.2">
      <c r="A145" s="2" t="s">
        <v>198</v>
      </c>
      <c r="B145" s="4" t="s">
        <v>199</v>
      </c>
      <c r="C145" s="11">
        <f>SUM(C138:C144)</f>
        <v>124233</v>
      </c>
      <c r="D145" s="11">
        <f>SUM(D138:D144)</f>
        <v>131758</v>
      </c>
      <c r="E145" s="11">
        <f>SUM(E138:E144)</f>
        <v>126348.36</v>
      </c>
    </row>
    <row r="146" spans="1:5" x14ac:dyDescent="0.2">
      <c r="A146" s="2" t="s">
        <v>200</v>
      </c>
      <c r="B146" s="4" t="s">
        <v>0</v>
      </c>
      <c r="C146" s="10"/>
      <c r="D146" s="10"/>
    </row>
    <row r="147" spans="1:5" x14ac:dyDescent="0.2">
      <c r="A147" s="1" t="s">
        <v>201</v>
      </c>
      <c r="B147" s="4" t="s">
        <v>166</v>
      </c>
      <c r="C147" s="10">
        <v>200</v>
      </c>
      <c r="D147" s="10">
        <v>10</v>
      </c>
      <c r="E147" s="10">
        <v>200</v>
      </c>
    </row>
    <row r="148" spans="1:5" x14ac:dyDescent="0.2">
      <c r="A148" s="1" t="s">
        <v>202</v>
      </c>
      <c r="B148" s="4" t="s">
        <v>166</v>
      </c>
      <c r="C148" s="10">
        <v>200</v>
      </c>
      <c r="D148" s="10">
        <v>152</v>
      </c>
      <c r="E148" s="10">
        <v>200</v>
      </c>
    </row>
    <row r="149" spans="1:5" x14ac:dyDescent="0.2">
      <c r="A149" s="1" t="s">
        <v>203</v>
      </c>
      <c r="B149" s="4" t="s">
        <v>98</v>
      </c>
      <c r="C149" s="10">
        <v>100</v>
      </c>
      <c r="D149" s="10">
        <v>89</v>
      </c>
      <c r="E149" s="10">
        <v>100</v>
      </c>
    </row>
    <row r="150" spans="1:5" s="15" customFormat="1" x14ac:dyDescent="0.2">
      <c r="A150" s="13" t="s">
        <v>241</v>
      </c>
      <c r="B150" s="14"/>
      <c r="C150" s="11">
        <f>SUM(C147:C149)</f>
        <v>500</v>
      </c>
      <c r="D150" s="11">
        <f>SUM(D147:D149)</f>
        <v>251</v>
      </c>
      <c r="E150" s="11">
        <f>SUM(E147:E149)</f>
        <v>500</v>
      </c>
    </row>
    <row r="151" spans="1:5" x14ac:dyDescent="0.2">
      <c r="A151" s="2" t="s">
        <v>204</v>
      </c>
      <c r="B151" s="4" t="s">
        <v>0</v>
      </c>
      <c r="C151" s="11"/>
      <c r="D151" s="11"/>
    </row>
    <row r="152" spans="1:5" x14ac:dyDescent="0.2">
      <c r="A152" s="2" t="s">
        <v>205</v>
      </c>
      <c r="B152" s="4" t="s">
        <v>0</v>
      </c>
      <c r="C152" s="10"/>
      <c r="D152" s="10"/>
    </row>
    <row r="153" spans="1:5" x14ac:dyDescent="0.2">
      <c r="A153" s="1" t="s">
        <v>206</v>
      </c>
      <c r="B153" s="4" t="s">
        <v>169</v>
      </c>
      <c r="C153" s="10">
        <v>500</v>
      </c>
      <c r="D153" s="10">
        <v>150</v>
      </c>
      <c r="E153" s="10">
        <v>500</v>
      </c>
    </row>
    <row r="154" spans="1:5" x14ac:dyDescent="0.2">
      <c r="A154" s="1" t="s">
        <v>207</v>
      </c>
      <c r="B154" s="4" t="s">
        <v>44</v>
      </c>
      <c r="C154" s="10">
        <v>1000</v>
      </c>
      <c r="D154" s="10">
        <v>1697</v>
      </c>
      <c r="E154" s="10">
        <v>1000</v>
      </c>
    </row>
    <row r="155" spans="1:5" x14ac:dyDescent="0.2">
      <c r="A155" s="1" t="s">
        <v>208</v>
      </c>
      <c r="B155" s="4" t="s">
        <v>209</v>
      </c>
      <c r="C155" s="10">
        <v>250</v>
      </c>
      <c r="D155" s="10">
        <v>361</v>
      </c>
      <c r="E155" s="10">
        <v>250</v>
      </c>
    </row>
    <row r="156" spans="1:5" x14ac:dyDescent="0.2">
      <c r="A156" s="1" t="s">
        <v>210</v>
      </c>
      <c r="B156" s="4" t="s">
        <v>98</v>
      </c>
      <c r="C156" s="10">
        <v>100</v>
      </c>
      <c r="D156" s="10">
        <v>38</v>
      </c>
      <c r="E156" s="10">
        <v>100</v>
      </c>
    </row>
    <row r="157" spans="1:5" x14ac:dyDescent="0.2">
      <c r="A157" s="2" t="s">
        <v>211</v>
      </c>
      <c r="B157" s="4" t="s">
        <v>212</v>
      </c>
      <c r="C157" s="11">
        <f>SUM(C153:C156)</f>
        <v>1850</v>
      </c>
      <c r="D157" s="11">
        <f>SUM(D153:D156)</f>
        <v>2246</v>
      </c>
      <c r="E157" s="11">
        <f>SUM(E153:E156)</f>
        <v>1850</v>
      </c>
    </row>
    <row r="158" spans="1:5" x14ac:dyDescent="0.2">
      <c r="A158" s="2" t="s">
        <v>213</v>
      </c>
      <c r="B158" s="4" t="s">
        <v>0</v>
      </c>
      <c r="C158" s="10"/>
      <c r="D158" s="10"/>
    </row>
    <row r="159" spans="1:5" x14ac:dyDescent="0.2">
      <c r="A159" s="13" t="s">
        <v>242</v>
      </c>
      <c r="B159" s="4"/>
      <c r="C159" s="10">
        <v>3200</v>
      </c>
      <c r="D159" s="10">
        <v>0</v>
      </c>
      <c r="E159" s="7">
        <v>0</v>
      </c>
    </row>
    <row r="160" spans="1:5" x14ac:dyDescent="0.2">
      <c r="A160" s="1" t="s">
        <v>214</v>
      </c>
      <c r="B160" s="4" t="s">
        <v>136</v>
      </c>
      <c r="C160" s="10">
        <v>300</v>
      </c>
      <c r="D160" s="10">
        <v>464</v>
      </c>
      <c r="E160" s="7">
        <v>400</v>
      </c>
    </row>
    <row r="161" spans="1:5" x14ac:dyDescent="0.2">
      <c r="A161" s="1" t="s">
        <v>215</v>
      </c>
      <c r="B161" s="4" t="s">
        <v>164</v>
      </c>
      <c r="C161" s="10">
        <v>750</v>
      </c>
      <c r="D161" s="10">
        <v>745</v>
      </c>
      <c r="E161" s="7">
        <v>750</v>
      </c>
    </row>
    <row r="162" spans="1:5" x14ac:dyDescent="0.2">
      <c r="A162" s="1" t="s">
        <v>216</v>
      </c>
      <c r="B162" s="4" t="s">
        <v>217</v>
      </c>
      <c r="C162" s="10">
        <v>175</v>
      </c>
      <c r="D162" s="10">
        <v>216</v>
      </c>
      <c r="E162" s="7">
        <v>200</v>
      </c>
    </row>
    <row r="163" spans="1:5" x14ac:dyDescent="0.2">
      <c r="A163" s="1" t="s">
        <v>218</v>
      </c>
      <c r="B163" s="4" t="s">
        <v>86</v>
      </c>
      <c r="C163" s="10">
        <v>150</v>
      </c>
      <c r="D163" s="10">
        <v>150</v>
      </c>
      <c r="E163" s="7">
        <v>150</v>
      </c>
    </row>
    <row r="164" spans="1:5" x14ac:dyDescent="0.2">
      <c r="A164" s="1" t="s">
        <v>219</v>
      </c>
      <c r="B164" s="4" t="s">
        <v>98</v>
      </c>
      <c r="C164" s="10">
        <v>100</v>
      </c>
      <c r="D164" s="10">
        <v>77</v>
      </c>
      <c r="E164" s="7">
        <v>100</v>
      </c>
    </row>
    <row r="165" spans="1:5" x14ac:dyDescent="0.2">
      <c r="A165" s="1" t="s">
        <v>220</v>
      </c>
      <c r="B165" s="4" t="s">
        <v>103</v>
      </c>
      <c r="C165" s="10">
        <v>1000</v>
      </c>
      <c r="D165" s="10">
        <v>341</v>
      </c>
      <c r="E165" s="7">
        <v>350</v>
      </c>
    </row>
    <row r="166" spans="1:5" x14ac:dyDescent="0.2">
      <c r="A166" s="1" t="s">
        <v>221</v>
      </c>
      <c r="B166" s="4" t="s">
        <v>166</v>
      </c>
      <c r="C166" s="10">
        <v>200</v>
      </c>
      <c r="D166" s="10">
        <v>0</v>
      </c>
      <c r="E166" s="7">
        <v>200</v>
      </c>
    </row>
    <row r="167" spans="1:5" x14ac:dyDescent="0.2">
      <c r="A167" s="1" t="s">
        <v>222</v>
      </c>
      <c r="B167" s="4" t="s">
        <v>223</v>
      </c>
      <c r="C167" s="10">
        <v>2500</v>
      </c>
      <c r="D167" s="10">
        <v>1600</v>
      </c>
      <c r="E167" s="7">
        <v>1750</v>
      </c>
    </row>
    <row r="168" spans="1:5" x14ac:dyDescent="0.2">
      <c r="A168" s="2" t="s">
        <v>224</v>
      </c>
      <c r="B168" s="4" t="s">
        <v>225</v>
      </c>
      <c r="C168" s="11">
        <f>SUM(C159:C167)</f>
        <v>8375</v>
      </c>
      <c r="D168" s="11">
        <f>SUM(D159:D167)</f>
        <v>3593</v>
      </c>
      <c r="E168" s="11">
        <f>SUM(E159:E167)</f>
        <v>3900</v>
      </c>
    </row>
    <row r="169" spans="1:5" x14ac:dyDescent="0.2">
      <c r="A169" s="2" t="s">
        <v>226</v>
      </c>
      <c r="B169" s="4" t="s">
        <v>227</v>
      </c>
      <c r="C169" s="11">
        <f>+C157+C168</f>
        <v>10225</v>
      </c>
      <c r="D169" s="11">
        <f>+D157+D168</f>
        <v>5839</v>
      </c>
      <c r="E169" s="11">
        <f>+E157+E168</f>
        <v>5750</v>
      </c>
    </row>
    <row r="170" spans="1:5" x14ac:dyDescent="0.2">
      <c r="A170" s="2" t="s">
        <v>228</v>
      </c>
      <c r="B170" s="4" t="s">
        <v>229</v>
      </c>
      <c r="C170" s="11">
        <f>+C82+C93+C102+C106+C110+C113+C136+C145+C150+C169</f>
        <v>660651</v>
      </c>
      <c r="D170" s="11">
        <f>+D82+D93+D102+D106+D110+D113+D136+D145+D150+D169</f>
        <v>663162</v>
      </c>
      <c r="E170" s="11">
        <f>+E82+E93+E102+E106+E110+E113+E136+E145+E150+E169</f>
        <v>634000</v>
      </c>
    </row>
    <row r="171" spans="1:5" x14ac:dyDescent="0.2">
      <c r="A171" s="5" t="s">
        <v>0</v>
      </c>
      <c r="B171" s="4" t="s">
        <v>0</v>
      </c>
      <c r="C171" s="10"/>
      <c r="D171" s="10"/>
    </row>
    <row r="172" spans="1:5" x14ac:dyDescent="0.2">
      <c r="A172" s="5" t="s">
        <v>230</v>
      </c>
      <c r="B172" s="4" t="s">
        <v>231</v>
      </c>
      <c r="C172" s="10">
        <f>+C12-C170</f>
        <v>0</v>
      </c>
      <c r="D172" s="10">
        <f>+D12-D170</f>
        <v>2228</v>
      </c>
      <c r="E172" s="10">
        <f>+E12-E170</f>
        <v>0</v>
      </c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 Budget Analysis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 Koester</dc:creator>
  <cp:lastModifiedBy>Priscilla Koester</cp:lastModifiedBy>
  <cp:lastPrinted>2017-02-06T21:30:16Z</cp:lastPrinted>
  <dcterms:created xsi:type="dcterms:W3CDTF">2017-02-04T18:30:37Z</dcterms:created>
  <dcterms:modified xsi:type="dcterms:W3CDTF">2017-02-25T00:53:10Z</dcterms:modified>
</cp:coreProperties>
</file>